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comments5.xml" ContentType="application/vnd.openxmlformats-officedocument.spreadsheetml.comments+xml"/>
  <Override PartName="/xl/comments4.xml" ContentType="application/vnd.openxmlformats-officedocument.spreadsheetml.comments+xml"/>
  <Override PartName="/xl/comments2.xml" ContentType="application/vnd.openxmlformats-officedocument.spreadsheetml.comments+xml"/>
  <Override PartName="/xl/drawings/drawing1.xml" ContentType="application/vnd.openxmlformats-officedocument.drawing+xml"/>
  <Override PartName="/xl/drawings/vmlDrawing3.vml" ContentType="application/vnd.openxmlformats-officedocument.vmlDrawing"/>
  <Override PartName="/xl/drawings/vmlDrawing1.vml" ContentType="application/vnd.openxmlformats-officedocument.vmlDrawing"/>
  <Override PartName="/xl/drawings/drawing2.xml" ContentType="application/vnd.openxmlformats-officedocument.drawing+xml"/>
  <Override PartName="/xl/drawings/vmlDrawing4.vml" ContentType="application/vnd.openxmlformats-officedocument.vmlDrawing"/>
  <Override PartName="/xl/drawings/vmlDrawing2.vml" ContentType="application/vnd.openxmlformats-officedocument.vmlDrawing"/>
  <Override PartName="/xl/drawings/drawing3.xml" ContentType="application/vnd.openxmlformats-officedocument.drawing+xml"/>
  <Override PartName="/xl/drawings/vmlDrawing5.vml" ContentType="application/vnd.openxmlformats-officedocument.vmlDrawing"/>
  <Override PartName="/xl/drawings/drawing4.xml" ContentType="application/vnd.openxmlformats-officedocument.drawing+xml"/>
  <Override PartName="/xl/drawings/vmlDrawing6.vml" ContentType="application/vnd.openxmlformats-officedocument.vmlDrawing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worksheets/_rels/sheet7.xml.rels" ContentType="application/vnd.openxmlformats-package.relationships+xml"/>
  <Override PartName="/xl/worksheets/_rels/sheet6.xml.rels" ContentType="application/vnd.openxmlformats-package.relationships+xml"/>
  <Override PartName="/xl/worksheets/_rels/sheet5.xml.rels" ContentType="application/vnd.openxmlformats-package.relationship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tyles.xml" ContentType="application/vnd.openxmlformats-officedocument.spreadsheetml.styles+xml"/>
  <Override PartName="/xl/comments3.xml" ContentType="application/vnd.openxmlformats-officedocument.spreadsheetml.comments+xml"/>
  <Override PartName="/xl/theme/theme1.xml" ContentType="application/vnd.openxmlformats-officedocument.theme+xml"/>
  <Override PartName="/xl/comments7.xml" ContentType="application/vnd.openxmlformats-officedocument.spreadsheetml.comments+xml"/>
  <Override PartName="/xl/workbook.xml" ContentType="application/vnd.openxmlformats-officedocument.spreadsheetml.sheet.main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Control" sheetId="1" state="visible" r:id="rId3"/>
    <sheet name="Operation Gates" sheetId="2" state="visible" r:id="rId4"/>
    <sheet name="Qualified Chain" sheetId="3" state="visible" r:id="rId5"/>
    <sheet name="Impurity A Analysis" sheetId="4" state="visible" r:id="rId6"/>
    <sheet name="Authority Response" sheetId="5" state="visible" r:id="rId7"/>
    <sheet name="Action Ledger" sheetId="6" state="visible" r:id="rId8"/>
    <sheet name="QC Disposition" sheetId="7" state="visible" r:id="rId9"/>
  </sheets>
  <definedNames>
    <definedName function="false" hidden="false" localSheetId="5" name="_xlnm.Print_Titles" vbProcedure="false">'Action Ledger'!$1:$1</definedName>
    <definedName function="false" hidden="true" localSheetId="5" name="_xlnm._FilterDatabase" vbProcedure="false">'Action Ledger'!$A$1:$K$21</definedName>
    <definedName function="false" hidden="false" localSheetId="4" name="_xlnm.Print_Titles" vbProcedure="false">'Authority Response'!$1:$1</definedName>
    <definedName function="false" hidden="true" localSheetId="4" name="_xlnm._FilterDatabase" vbProcedure="false">'Authority Response'!$A$1:$K$8</definedName>
    <definedName function="false" hidden="false" localSheetId="0" name="_xlnm.Print_Titles" vbProcedure="false">Control!$1:$1</definedName>
    <definedName function="false" hidden="true" localSheetId="0" name="_xlnm._FilterDatabase" vbProcedure="false">Control!$A$1:$C$11</definedName>
    <definedName function="false" hidden="false" localSheetId="3" name="_xlnm.Print_Titles" vbProcedure="false">'Impurity A Analysis'!$1:$1</definedName>
    <definedName function="false" hidden="true" localSheetId="3" name="_xlnm._FilterDatabase" vbProcedure="false">'Impurity A Analysis'!$A$1:$P$4</definedName>
    <definedName function="false" hidden="false" localSheetId="1" name="_xlnm.Print_Titles" vbProcedure="false">'Operation Gates'!$1:$1</definedName>
    <definedName function="false" hidden="true" localSheetId="1" name="_xlnm._FilterDatabase" vbProcedure="false">'Operation Gates'!$A$1:$L$11</definedName>
    <definedName function="false" hidden="false" localSheetId="6" name="_xlnm.Print_Titles" vbProcedure="false">'QC Disposition'!$1:$1</definedName>
    <definedName function="false" hidden="true" localSheetId="6" name="_xlnm._FilterDatabase" vbProcedure="false">'QC Disposition'!$A$1:$B$13</definedName>
    <definedName function="false" hidden="false" localSheetId="2" name="_xlnm.Print_Titles" vbProcedure="false">'Qualified Chain'!$1:$1</definedName>
    <definedName function="false" hidden="true" localSheetId="2" name="_xlnm._FilterDatabase" vbProcedure="false">'Qualified Chain'!$A$1:$M$13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C9" authorId="0">
      <text>
        <r>
          <rPr>
            <sz val="10"/>
            <rFont val="Arial"/>
            <family val="2"/>
          </rPr>
          <t xml:space="preserve">QC-01 — This is an operating authorization for the working package only. It does not update LIMS, RIM, DMS, QMS or any other governed system.</t>
        </r>
      </text>
    </comment>
  </commentList>
</comments>
</file>

<file path=xl/comments2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E2" authorId="0">
      <text>
        <r>
          <rPr>
            <sz val="10"/>
            <rFont val="Arial"/>
            <family val="2"/>
          </rPr>
          <t xml:space="preserve">QC-02 — Pull is authorized as a sample-protection step, not as evidence that the storage chain was qualified. Samples remain quarantined pending ACT-12.</t>
        </r>
      </text>
    </comment>
    <comment ref="E3" authorId="0">
      <text>
        <r>
          <rPr>
            <sz val="10"/>
            <rFont val="Arial"/>
            <family val="2"/>
          </rPr>
          <t xml:space="preserve">QC-03 — Test-specific chain is acceptable, but the chamber is part of every result chain under AVT-STB-102-A4; ACT-12 is a common prerequisite.</t>
        </r>
      </text>
    </comment>
    <comment ref="E4" authorId="0">
      <text>
        <r>
          <rPr>
            <sz val="10"/>
            <rFont val="Arial"/>
            <family val="2"/>
          </rPr>
          <t xml:space="preserve">QC-04 — The combined row is intentionally split after the common storage gate: particulate matter may proceed; osmolality has an additional standard hold.</t>
        </r>
      </text>
    </comment>
    <comment ref="E7" authorId="0">
      <text>
        <r>
          <rPr>
            <sz val="10"/>
            <rFont val="Arial"/>
            <family val="2"/>
          </rPr>
          <t xml:space="preserve">QC-07 — Sterility has an acceptable test-specific chain but remains blocked by the common storage qualification/impact gate.</t>
        </r>
      </text>
    </comment>
    <comment ref="E9" authorId="0">
      <text>
        <r>
          <rPr>
            <sz val="10"/>
            <rFont val="Arial"/>
            <family val="2"/>
          </rPr>
          <t xml:space="preserve">QC-09 — A 19 March complete-data lock is impossible because impurity testing is planned for 22–26 March and CCI for 13–14 April.</t>
        </r>
      </text>
    </comment>
    <comment ref="E10" authorId="0">
      <text>
        <r>
          <rPr>
            <sz val="10"/>
            <rFont val="Arial"/>
            <family val="2"/>
          </rPr>
          <t xml:space="preserve">QC-10 — The authority explicitly permits use of existing records and says unavailable measurements must be identified as unavailable.</t>
        </r>
      </text>
    </comment>
    <comment ref="E11" authorId="0">
      <text>
        <r>
          <rPr>
            <sz val="10"/>
            <rFont val="Arial"/>
            <family val="2"/>
          </rPr>
          <t xml:space="preserve">QC-11 — The authority asks for verified 24-month results as the next commitment update, not as an attachment that predates testing.</t>
        </r>
      </text>
    </comment>
  </commentList>
</comments>
</file>

<file path=xl/comments3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F2" authorId="0">
      <text>
        <r>
          <rPr>
            <sz val="10"/>
            <rFont val="Arial"/>
            <family val="2"/>
          </rPr>
          <t xml:space="preserve">QC-12 — Correction: MTH-VIS-002 states no instrument and no reference standard; UV-02 is outside this chain. Method revalidation 2025-06-12 is within the 60-month interval.</t>
        </r>
      </text>
    </comment>
    <comment ref="F3" authorId="0">
      <text>
        <r>
          <rPr>
            <sz val="10"/>
            <rFont val="Arial"/>
            <family val="2"/>
          </rPr>
          <t xml:space="preserve">QC-13 — Correction: method-required RS-BUF-021 was omitted from baseline. PH-03 calibration 2026-09-20 and RS-BUF-021 expiry 2027-10-11 cover planned use; method revalidation 2025-02-10 is current.</t>
        </r>
      </text>
    </comment>
    <comment ref="F4" authorId="0">
      <text>
        <r>
          <rPr>
            <sz val="10"/>
            <rFont val="Arial"/>
            <family val="2"/>
          </rPr>
          <t xml:space="preserve">QC-14 — MTH-HPLC-011 and HPLC-04 are current, but no controlled certificate/expiry for required RS-AVR-014 was located. Baseline effective date is not an expiry determination.</t>
        </r>
      </text>
    </comment>
    <comment ref="F5" authorId="0">
      <text>
        <r>
          <rPr>
            <sz val="10"/>
            <rFont val="Arial"/>
            <family val="2"/>
          </rPr>
          <t xml:space="preserve">QC-15 — Correction: MTH-HPLC-012 requires RS-AVR-014, RS-IMPA-009 and RS-IMPB-006, not only RS-AVR-014. HPLC-04 and impurity-standard certificates are current; method revalidation and RS-AVR-014 evidence are absent.</t>
        </r>
      </text>
    </comment>
    <comment ref="F6" authorId="0">
      <text>
        <r>
          <rPr>
            <sz val="10"/>
            <rFont val="Arial"/>
            <family val="2"/>
          </rPr>
          <t xml:space="preserve">QC-16 — Correction: same complete chain as Impurity A. RS-IMPB-006 is current to 2028-01-31; MTH-HPLC-012 revalidation and RS-AVR-014 evidence remain absent.</t>
        </r>
      </text>
    </comment>
    <comment ref="F7" authorId="0">
      <text>
        <r>
          <rPr>
            <sz val="10"/>
            <rFont val="Arial"/>
            <family val="2"/>
          </rPr>
          <t xml:space="preserve">QC-17 — Correction: total impurities uses the same MTH-HPLC-012 chain and all three method-cited standards. Missing method revalidation and RS-AVR-014 evidence prevent use.</t>
        </r>
      </text>
    </comment>
    <comment ref="F8" authorId="0">
      <text>
        <r>
          <rPr>
            <sz val="10"/>
            <rFont val="Arial"/>
            <family val="2"/>
          </rPr>
          <t xml:space="preserve">QC-18 — OSM-02 calibration and MTH-PHY-009 revalidation are current; no controlled certificate/expiry for required RS-OSM-004 was located.</t>
        </r>
      </text>
    </comment>
    <comment ref="F9" authorId="0">
      <text>
        <r>
          <rPr>
            <sz val="10"/>
            <rFont val="Arial"/>
            <family val="2"/>
          </rPr>
          <t xml:space="preserve">QC-19 — Correction: MTH-PHY-015 requires RS-PSL-012. PM-01 calibration 2026-12-01, standard expiry 2028-06-02 and method revalidation 2024-08-22 cover planned use.</t>
        </r>
      </text>
    </comment>
    <comment ref="F10" authorId="0">
      <text>
        <r>
          <rPr>
            <sz val="10"/>
            <rFont val="Arial"/>
            <family val="2"/>
          </rPr>
          <t xml:space="preserve">QC-20 — Method revalidation is current, but no controlled CCI-02 calibration evidence was located. “Current in due month” does not demonstrate qualification on the use date.</t>
        </r>
      </text>
    </comment>
    <comment ref="F11" authorId="0">
      <text>
        <r>
          <rPr>
            <sz val="10"/>
            <rFont val="Arial"/>
            <family val="2"/>
          </rPr>
          <t xml:space="preserve">QC-21 — MTH-MIC-001 revalidation 2024-01-18 and INC-03 calibration 2026-12-19 are within the appendix intervals; method cites no reference standard.</t>
        </r>
      </text>
    </comment>
    <comment ref="F12" authorId="0">
      <text>
        <r>
          <rPr>
            <sz val="10"/>
            <rFont val="Arial"/>
            <family val="2"/>
          </rPr>
          <t xml:space="preserve">QC-22 — The appendix sets a 36-month requalification interval. The available 2023 requalification evidence does not cover the March 2027 pull; the 2026 calibration is a separate control.</t>
        </r>
      </text>
    </comment>
    <comment ref="F13" authorId="0">
      <text>
        <r>
          <rPr>
            <sz val="10"/>
            <rFont val="Arial"/>
            <family val="2"/>
          </rPr>
          <t xml:space="preserve">QC-23 — Correction: GC-01 and KF-01 serve methods outside AVI401-SPEC-v03 and are excluded by the appendix definition; they are not campaign-clearance prerequisites.</t>
        </r>
      </text>
    </comment>
  </commentList>
</comments>
</file>

<file path=xl/comments4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I2" authorId="0">
      <text>
        <r>
          <rPr>
            <sz val="10"/>
            <rFont val="Arial"/>
            <family val="2"/>
          </rPr>
          <t xml:space="preserve">QC-25 — Ordinary least-squares linear fit to reportable Impurity A values at 0, 3, 6, 9, 12 and 18 months. Formula is retained in-cell.</t>
        </r>
      </text>
    </comment>
    <comment ref="L2" authorId="0">
      <text>
        <r>
          <rPr>
            <sz val="10"/>
            <rFont val="Arial"/>
            <family val="2"/>
          </rPr>
          <t xml:space="preserve">QC-25 — One-sided 95% confidence bound for the fitted mean: fitted value + t(0.95, df=4) × residual SE × sqrt[1/n + (x−x̄)^2/Sxx]. This is not an individual prediction limit.</t>
        </r>
      </text>
    </comment>
    <comment ref="N2" authorId="0">
      <text>
        <r>
          <rPr>
            <sz val="10"/>
            <rFont val="Arial"/>
            <family val="2"/>
          </rPr>
          <t xml:space="preserve">QC-25 — Model outputs (approximately): 24 m 0.372, upper bound 0.394; 36 m 0.533, upper bound 0.568.</t>
        </r>
      </text>
    </comment>
    <comment ref="N3" authorId="0">
      <text>
        <r>
          <rPr>
            <sz val="10"/>
            <rFont val="Arial"/>
            <family val="2"/>
          </rPr>
          <t xml:space="preserve">QC-26 — Controlled source identifies AVI401-R02 as 100 mL, not the retained Tomas baseline 250 mL. Outputs: 24 m 0.371, upper bound 0.378; 36 m 0.525, upper bound 0.538.</t>
        </r>
      </text>
    </comment>
    <comment ref="N4" authorId="0">
      <text>
        <r>
          <rPr>
            <sz val="10"/>
            <rFont val="Arial"/>
            <family val="2"/>
          </rPr>
          <t xml:space="preserve">QC-27 — Controlled source identifies AVI401-R03 as 250 mL, not the retained Tomas baseline 500 mL. It remains worst case. Outputs: 24 m 0.446, upper bound 0.455; 36 m 0.636, upper bound 0.650.</t>
        </r>
      </text>
    </comment>
  </commentList>
</comments>
</file>

<file path=xl/comments5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D2" authorId="0">
      <text>
        <r>
          <rPr>
            <sz val="10"/>
            <rFont val="Arial"/>
            <family val="2"/>
          </rPr>
          <t xml:space="preserve">QC-28 — Administrative defect only; QC confirms no new technical content is requested. Regulatory CMC owns corrected P.7 leaf and publishing QC.</t>
        </r>
      </text>
    </comment>
    <comment ref="D3" authorId="0">
      <text>
        <r>
          <rPr>
            <sz val="10"/>
            <rFont val="Arial"/>
            <family val="2"/>
          </rPr>
          <t xml:space="preserve">QC-29 — QC can provide an independently checked regression from verified data through 18 months now. Results: all 24-month upper bounds &lt;0.50%; all 36-month upper bounds &gt;0.50%. Present data support 24 months, not 36. Actual 24-month results do not yet exist. R03 is the 250 mL worst case.</t>
        </r>
      </text>
    </comment>
    <comment ref="D4" authorId="0">
      <text>
        <r>
          <rPr>
            <sz val="10"/>
            <rFont val="Arial"/>
            <family val="2"/>
          </rPr>
          <t xml:space="preserve">QC-30 — Filed leaf supplies BF-51 OTR 2.4 cm³/m²·d·bar at 23 °C/65% RH, but no controlled evidence located for residual headspace oxygen control/measurement in 100 mL and 250 mL fills. Do not infer missing values.</t>
        </r>
      </text>
    </comment>
    <comment ref="D5" authorId="0">
      <text>
        <r>
          <rPr>
            <sz val="10"/>
            <rFont val="Arial"/>
            <family val="2"/>
          </rPr>
          <t xml:space="preserve">QC-31 — Significant change and completion of STB-AVI401-003 are supported. The filed leaf names mobile-phase preparation error and confirmatory Impurity B result 0.14%, but the approved LAB-2025-114 investigation and documented assessment of other sequences were not located.</t>
        </r>
      </text>
    </comment>
    <comment ref="D6" authorId="0">
      <text>
        <r>
          <rPr>
            <sz val="10"/>
            <rFont val="Arial"/>
            <family val="2"/>
          </rPr>
          <t xml:space="preserve">QC-32 — AVT-VAL-104/105 support challenge bounds of 8 h at 30 °C (and 2.1 bar in VAL-104), but no controlled production record or quantitative 47 mm disc versus 254 mm cartridge area-to-mass comparison was located.</t>
        </r>
      </text>
    </comment>
    <comment ref="D7" authorId="0">
      <text>
        <r>
          <rPr>
            <sz val="10"/>
            <rFont val="Arial"/>
            <family val="2"/>
          </rPr>
          <t xml:space="preserve">QC-33 — AVT-VAL-203 is approved but the available report does not state the requested infusion duration, administration-set materials, analytical evaluation threshold, or last-fraction leachable result. Registration status is not responsive evidence.</t>
        </r>
      </text>
    </comment>
    <comment ref="D8" authorId="0">
      <text>
        <r>
          <rPr>
            <sz val="10"/>
            <rFont val="Arial"/>
            <family val="2"/>
          </rPr>
          <t xml:space="preserve">QC-34 — The 24-month pull is scheduled for 2027-03-01; no 24-month results exist today. The authority requests verified results as the next update under COM-AVI401-008 and does not request an earlier pull.</t>
        </r>
      </text>
    </comment>
  </commentList>
</comments>
</file>

<file path=xl/comments7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B2" authorId="0">
      <text>
        <r>
          <rPr>
            <sz val="10"/>
            <rFont val="Arial"/>
            <family val="2"/>
          </rPr>
          <t xml:space="preserve">QC-35 — Final QC operating position. Baseline recommendations remain visible in their original cells for traceability but are not adopted where contradicted by this disposition.</t>
        </r>
      </text>
    </comment>
  </commentList>
</comments>
</file>

<file path=xl/sharedStrings.xml><?xml version="1.0" encoding="utf-8"?>
<sst xmlns="http://schemas.openxmlformats.org/spreadsheetml/2006/main" count="713" uniqueCount="492">
  <si>
    <t xml:space="preserve">Field</t>
  </si>
  <si>
    <t xml:space="preserve">Tomas baseline</t>
  </si>
  <si>
    <t xml:space="preserve">QC final</t>
  </si>
  <si>
    <t xml:space="preserve">Prepared by</t>
  </si>
  <si>
    <t xml:space="preserve">Tomas Li, QC Stability</t>
  </si>
  <si>
    <t xml:space="preserve">Viktor Takacs, QC technical reviewer</t>
  </si>
  <si>
    <t xml:space="preserve">Prepared</t>
  </si>
  <si>
    <t xml:space="preserve">2027-02-06</t>
  </si>
  <si>
    <t xml:space="preserve">2027-02-08</t>
  </si>
  <si>
    <t xml:space="preserve">Study</t>
  </si>
  <si>
    <t xml:space="preserve">STB-AVI401-002</t>
  </si>
  <si>
    <t xml:space="preserve">Decision package</t>
  </si>
  <si>
    <t xml:space="preserve">24-month pull, testing, and authority response</t>
  </si>
  <si>
    <t xml:space="preserve">QC decision owner</t>
  </si>
  <si>
    <t xml:space="preserve">Viktor Takacs</t>
  </si>
  <si>
    <t xml:space="preserve">Required decision date</t>
  </si>
  <si>
    <t xml:space="preserve">Tomas recommendation</t>
  </si>
  <si>
    <t xml:space="preserve">Authorize the 1 March pull and the full campaign. Use the current calibration package and routine due-month conventions. Lock the primary dataset for the 20 March response and append late CCI data to COM-AVI401-008.</t>
  </si>
  <si>
    <t xml:space="preserve">QC does not adopt the baseline recommendation. Authorize the scheduled pull into controlled quarantine; do not begin reportable testing until the CHM-25-03 qualification interval and sample impact are resolved. Thereafter, only tests with a demonstrated qualified chain may proceed; assay, impurities, osmolality and CCI have additional holds.</t>
  </si>
  <si>
    <t xml:space="preserve">QC disposition</t>
  </si>
  <si>
    <t xml:space="preserve">CONDITIONAL APPROVAL — scheduled pull into controlled quarantine may proceed. All testing is held at the storage-chain gate; after that gate closes, testing remains split GO/HOLD by test. No complete-dataset or commitment handoff until every required 24-month result is verified.</t>
  </si>
  <si>
    <t xml:space="preserve">Restrictions that remain active</t>
  </si>
  <si>
    <t xml:space="preserve">HOLD: all reportable testing pending CHM-25-03 qualification/impact resolution; additionally osmolality (RS-OSM-004 certificate absent), assay (RS-AVR-014 absent), impurities (RS-AVR-014 and MTH-HPLC-012 revalidation absent), CCI (CCI-02 calibration absent); dataset release; unsupported response claims; MAT-OWR-005.</t>
  </si>
  <si>
    <t xml:space="preserve">Next attributable QC review trigger</t>
  </si>
  <si>
    <t xml:space="preserve">First trigger: Validation-approved CHM-25-03 qualification-status and sample-impact evidence (ACT-12). Then QC reviews each test-specific item (ACT-02 to ACT-05), the 2027-03-19 response pack, and the complete verified 24-month dataset.</t>
  </si>
  <si>
    <t xml:space="preserve">Operation</t>
  </si>
  <si>
    <t xml:space="preserve">Planned date</t>
  </si>
  <si>
    <t xml:space="preserve">Tomas baseline decision</t>
  </si>
  <si>
    <t xml:space="preserve">Baseline dependency</t>
  </si>
  <si>
    <t xml:space="preserve">QC decision</t>
  </si>
  <si>
    <t xml:space="preserve">QC basis / correction</t>
  </si>
  <si>
    <t xml:space="preserve">Accountable owner</t>
  </si>
  <si>
    <t xml:space="preserve">Supporting function</t>
  </si>
  <si>
    <t xml:space="preserve">Due / gate</t>
  </si>
  <si>
    <t xml:space="preserve">Objective closure evidence</t>
  </si>
  <si>
    <t xml:space="preserve">Controlled source locator</t>
  </si>
  <si>
    <t xml:space="preserve">QC comment ref</t>
  </si>
  <si>
    <t xml:space="preserve">Physical pull and receipt</t>
  </si>
  <si>
    <t xml:space="preserve">2027-03-01</t>
  </si>
  <si>
    <t xml:space="preserve">GO</t>
  </si>
  <si>
    <t xml:space="preserve">CHM-25-03 calibration current through 2027-12-05</t>
  </si>
  <si>
    <t xml:space="preserve">GO / QUARANTINE</t>
  </si>
  <si>
    <t xml:space="preserve">Proceed with the fixed 2027-03-01 pull to protect the scheduled timepoint, but place samples in controlled quarantine. Current calibration covers the date; the reviewed chamber requalification evidence does not cover 2027 (36-month interval elapsed).</t>
  </si>
  <si>
    <t xml:space="preserve">QC Stability Scientist</t>
  </si>
  <si>
    <t xml:space="preserve">Stability Operations</t>
  </si>
  <si>
    <t xml:space="preserve">2027-03-01 08:00</t>
  </si>
  <si>
    <t xml:space="preserve">Contemporaneous pull/receipt record for all lots plus controlled quarantine record; no reportable testing before ACT-12 closes.</t>
  </si>
  <si>
    <t xml:space="preserve">Study Status, Pull Schedule rows 20:22; AVT-STB-102-A4 v2.0 section 3; CC-2023-004; MER-2026-4587; ACT-12</t>
  </si>
  <si>
    <t xml:space="preserve">QC-02</t>
  </si>
  <si>
    <t xml:space="preserve">Appearance / pH</t>
  </si>
  <si>
    <t xml:space="preserve">2027-03-02 to 2027-03-04</t>
  </si>
  <si>
    <t xml:space="preserve">Routine bench sequence</t>
  </si>
  <si>
    <t xml:space="preserve">CONDITIONAL GO</t>
  </si>
  <si>
    <t xml:space="preserve">Method/test assets are evidenced current, but reportable testing may start only after Validation/QC closes the CHM-25-03 storage-chain impact gate (ACT-12).</t>
  </si>
  <si>
    <t xml:space="preserve">QC Analytical</t>
  </si>
  <si>
    <t xml:space="preserve">After ACT-12; then before first test</t>
  </si>
  <si>
    <t xml:space="preserve">ACT-12 closed, then pre-use chain check and valid independently reviewed results for all lots.</t>
  </si>
  <si>
    <t xml:space="preserve">AVT-SPEC-018 v03; MTH-VIS-002 v3.0; MTH-PHY-004 v3.0; AVT-VAL-358; AVT-VAL-348; MER-2026-7741; AVT-RS-101</t>
  </si>
  <si>
    <t xml:space="preserve">QC-03</t>
  </si>
  <si>
    <t xml:space="preserve">Osmolality / particulate matter</t>
  </si>
  <si>
    <t xml:space="preserve">2027-03-08 to 2027-03-12</t>
  </si>
  <si>
    <t xml:space="preserve">Current instruments and standards</t>
  </si>
  <si>
    <t xml:space="preserve">PARTIAL CONDITIONAL GO</t>
  </si>
  <si>
    <t xml:space="preserve">After ACT-12 closes, particulate matter may proceed. Osmolality remains held until both ACT-12 and RS-OSM-004 evidence (ACT-02) close.</t>
  </si>
  <si>
    <t xml:space="preserve">QC Reference Standards Coordinator</t>
  </si>
  <si>
    <t xml:space="preserve">After ACT-12; osmolality also after ACT-02</t>
  </si>
  <si>
    <t xml:space="preserve">ACT-12 closure; particulate chain check/results; osmolality also needs effective RS-OSM-004 evidence.</t>
  </si>
  <si>
    <t xml:space="preserve">AVT-SPEC-018 v03; MTH-PHY-015 v3.0; MER-2026-9014; AVT-RS-084; MTH-PHY-009 v3.0; ACT-02</t>
  </si>
  <si>
    <t xml:space="preserve">QC-04</t>
  </si>
  <si>
    <t xml:space="preserve">Assay</t>
  </si>
  <si>
    <t xml:space="preserve">2027-03-15 to 2027-03-18</t>
  </si>
  <si>
    <t xml:space="preserve">RS-AVR-014 effective 2025-05-03</t>
  </si>
  <si>
    <t xml:space="preserve">HOLD</t>
  </si>
  <si>
    <t xml:space="preserve">HOLD for missing RS-AVR-014 and for the common storage-chain gate. HPLC-04 and MTH-HPLC-011 are otherwise current.</t>
  </si>
  <si>
    <t xml:space="preserve">Evidence accepted before planned start 2027-03-15</t>
  </si>
  <si>
    <t xml:space="preserve">ACT-12 closed plus effective RS-AVR-014 certificate covering use dates and documented pre-use chain check.</t>
  </si>
  <si>
    <t xml:space="preserve">MTH-HPLC-011 v3.0; AVT-VAL-350; MER-2026-8014; ACT-03</t>
  </si>
  <si>
    <t xml:space="preserve">QC-05</t>
  </si>
  <si>
    <t xml:space="preserve">Impurities</t>
  </si>
  <si>
    <t xml:space="preserve">2027-03-22 to 2027-03-26</t>
  </si>
  <si>
    <t xml:space="preserve">MTH-HPLC-012 current through June 2027</t>
  </si>
  <si>
    <t xml:space="preserve">HOLD for missing MTH-HPLC-012 revalidation and RS-AVR-014, and for the common storage-chain gate. HPLC-04 and impurity-standard certificates are otherwise current.</t>
  </si>
  <si>
    <t xml:space="preserve">QC Method Owner</t>
  </si>
  <si>
    <t xml:space="preserve">QC Reference Standards Coordinator; QC Stability</t>
  </si>
  <si>
    <t xml:space="preserve">Evidence accepted before planned start 2027-03-22</t>
  </si>
  <si>
    <t xml:space="preserve">ACT-12, ACT-03 and ACT-04 closed, followed by documented pre-use chain check.</t>
  </si>
  <si>
    <t xml:space="preserve">MTH-HPLC-012 v3.0; MER-2026-8014; AVT-RS-079; AVT-RS-076; ACT-03/ACT-04</t>
  </si>
  <si>
    <t xml:space="preserve">QC-06</t>
  </si>
  <si>
    <t xml:space="preserve">Sterility</t>
  </si>
  <si>
    <t xml:space="preserve">2027-03-02 to 2027-03-16</t>
  </si>
  <si>
    <t xml:space="preserve">Routine incubation</t>
  </si>
  <si>
    <t xml:space="preserve">Method and incubator are evidenced current, but reportable testing may start only after ACT-12 closes.</t>
  </si>
  <si>
    <t xml:space="preserve">QC Microbiology Manager</t>
  </si>
  <si>
    <t xml:space="preserve">ACT-12 closed, then pre-use chain check, valid controls, completed incubation and independently reviewed results.</t>
  </si>
  <si>
    <t xml:space="preserve">AVT-SPEC-018 v03; MTH-MIC-001 v3.0; AVT-VAL-347; MER-2026-9221</t>
  </si>
  <si>
    <t xml:space="preserve">QC-07</t>
  </si>
  <si>
    <t xml:space="preserve">Container closure integrity</t>
  </si>
  <si>
    <t xml:space="preserve">2027-04-13 to 2027-04-14</t>
  </si>
  <si>
    <t xml:space="preserve">CCI-02 due April 2027</t>
  </si>
  <si>
    <t xml:space="preserve">HOLD for missing CCI-02 calibration evidence and for the common storage-chain gate. Method revalidation is current.</t>
  </si>
  <si>
    <t xml:space="preserve">QC Instrument Owner</t>
  </si>
  <si>
    <t xml:space="preserve">Evidence accepted before planned start 2027-04-13</t>
  </si>
  <si>
    <t xml:space="preserve">ACT-12 and ACT-05 closed, then valid run and independently reviewed results for all lots.</t>
  </si>
  <si>
    <t xml:space="preserve">AVT-SPEC-018 v03; MTH-CCI-003 v3.0; AVT-VAL-338; ACT-05</t>
  </si>
  <si>
    <t xml:space="preserve">QC-08</t>
  </si>
  <si>
    <t xml:space="preserve">Complete dataset lock / QC release</t>
  </si>
  <si>
    <t xml:space="preserve">2027-03-19</t>
  </si>
  <si>
    <t xml:space="preserve">Primary results complete; late CCI may follow</t>
  </si>
  <si>
    <t xml:space="preserve">The proposed 2027-03-19 lock predates planned impurity testing and CCI. A complete 24-month dataset requires all specification tests, including sterility and CCI, with raw-data and calculation review.</t>
  </si>
  <si>
    <t xml:space="preserve">QC Analytical; QC Microbiology</t>
  </si>
  <si>
    <t xml:space="preserve">After last required result; target review 2027-04-16</t>
  </si>
  <si>
    <t xml:space="preserve">All 30 required lot/test results reportable and independently reviewed; deviations resolved; completeness reconciliation approved.</t>
  </si>
  <si>
    <t xml:space="preserve">AVT-SPEC-018 v03 section 2; AVT-SOP-024 sections 7-8; ACT-14</t>
  </si>
  <si>
    <t xml:space="preserve">QC-09</t>
  </si>
  <si>
    <t xml:space="preserve">Written-response evidence handoff</t>
  </si>
  <si>
    <t xml:space="preserve">Use complete 24-month package</t>
  </si>
  <si>
    <t xml:space="preserve">Handoff by 2027-03-19 may include only verified evidence already available and the independently reviewed 18-month regression. It must state that 24-month results do not yet exist and must not represent the package as the complete 24-month dataset.</t>
  </si>
  <si>
    <t xml:space="preserve">Regulatory CMC Manager</t>
  </si>
  <si>
    <t xml:space="preserve">QC Stability; MSAT; Validation</t>
  </si>
  <si>
    <t xml:space="preserve">2027-03-19 (response due 2027-03-20)</t>
  </si>
  <si>
    <t xml:space="preserve">Point-by-point evidence matrix with precise citations, explicit unavailable-data statements, resolved ACT-15 to ACT-19, QC check and Regulatory approval.</t>
  </si>
  <si>
    <t xml:space="preserve">HA-AVI401-IR-2027-014 pp.1-2; AVT-SOP-072; ACT-15:ACT-19</t>
  </si>
  <si>
    <t xml:space="preserve">QC-10</t>
  </si>
  <si>
    <t xml:space="preserve">COM-AVI401-008 verified-data handoff</t>
  </si>
  <si>
    <t xml:space="preserve">2027-04-29</t>
  </si>
  <si>
    <t xml:space="preserve">Reuse the response package</t>
  </si>
  <si>
    <t xml:space="preserve">COM-AVI401-008 is the next verified 24-month stability update, not a reuse of the March response. Handoff requires the complete verified dataset, including CCI, plus corrected trend interpretation.</t>
  </si>
  <si>
    <t xml:space="preserve">After QC dataset release; target 2027-04-29</t>
  </si>
  <si>
    <t xml:space="preserve">QC-approved complete 24-month data package and trend assessment linked to COM-AVI401-008; Regulatory acceptance recorded in RIM by its owner.</t>
  </si>
  <si>
    <t xml:space="preserve">HA-AVI401-IR-2027-014 point 7; Study Status Study B8; ACT-20</t>
  </si>
  <si>
    <t xml:space="preserve">QC-11</t>
  </si>
  <si>
    <t xml:space="preserve">Specification test</t>
  </si>
  <si>
    <t xml:space="preserve">Method</t>
  </si>
  <si>
    <t xml:space="preserve">Instrument</t>
  </si>
  <si>
    <t xml:space="preserve">Reference standard</t>
  </si>
  <si>
    <t xml:space="preserve">Tomas baseline state</t>
  </si>
  <si>
    <t xml:space="preserve">Appearance</t>
  </si>
  <si>
    <t xml:space="preserve">MTH-VIS-002</t>
  </si>
  <si>
    <t xml:space="preserve">UV-02 backup</t>
  </si>
  <si>
    <t xml:space="preserve">N/A</t>
  </si>
  <si>
    <t xml:space="preserve">Current</t>
  </si>
  <si>
    <t xml:space="preserve">Correction: MTH-VIS-002 states no instrument and no reference standard; UV-02 is outside this chain. Method revalidation 2025-06-12 is within the 60-month interval.</t>
  </si>
  <si>
    <t xml:space="preserve">Before use 2027-03-02</t>
  </si>
  <si>
    <t xml:space="preserve">Effective method and documented no-instrument/no-standard pre-use check.</t>
  </si>
  <si>
    <t xml:space="preserve">MTH-VIS-002 v3.0 sections 2-3; AVT-VAL-358</t>
  </si>
  <si>
    <t xml:space="preserve">QC-12</t>
  </si>
  <si>
    <t xml:space="preserve">pH</t>
  </si>
  <si>
    <t xml:space="preserve">MTH-PHY-004</t>
  </si>
  <si>
    <t xml:space="preserve">PH-03</t>
  </si>
  <si>
    <t xml:space="preserve">Not listed</t>
  </si>
  <si>
    <t xml:space="preserve">Correction: method-required RS-BUF-021 was omitted from baseline. PH-03 calibration 2026-09-20 and RS-BUF-021 expiry 2027-10-11 cover planned use; method revalidation 2025-02-10 is current.</t>
  </si>
  <si>
    <t xml:space="preserve">Pre-use verification of MTH-PHY-004, PH-03 and RS-BUF-021.</t>
  </si>
  <si>
    <t xml:space="preserve">MTH-PHY-004 v3.0; AVT-VAL-348; MER-2026-7741; AVT-RS-101</t>
  </si>
  <si>
    <t xml:space="preserve">QC-13</t>
  </si>
  <si>
    <t xml:space="preserve">MTH-HPLC-011</t>
  </si>
  <si>
    <t xml:space="preserve">HPLC-04</t>
  </si>
  <si>
    <t xml:space="preserve">RS-AVR-014</t>
  </si>
  <si>
    <t xml:space="preserve">Current to 2027-05-03</t>
  </si>
  <si>
    <t xml:space="preserve">MTH-HPLC-011 and HPLC-04 are current, but no controlled certificate/expiry for required RS-AVR-014 was located. Baseline effective date is not an expiry determination.</t>
  </si>
  <si>
    <t xml:space="preserve">Before assay start 2027-03-15</t>
  </si>
  <si>
    <t xml:space="preserve">Effective RS-AVR-014 certificate covering use date.</t>
  </si>
  <si>
    <t xml:space="preserve">QC-14</t>
  </si>
  <si>
    <t xml:space="preserve">Impurity A</t>
  </si>
  <si>
    <t xml:space="preserve">MTH-HPLC-012</t>
  </si>
  <si>
    <t xml:space="preserve">Correction: MTH-HPLC-012 requires RS-AVR-014, RS-IMPA-009 and RS-IMPB-006, not only RS-AVR-014. HPLC-04 and impurity-standard certificates are current; method revalidation and RS-AVR-014 evidence are absent.</t>
  </si>
  <si>
    <t xml:space="preserve">Before impurity start 2027-03-22</t>
  </si>
  <si>
    <t xml:space="preserve">Effective MTH-HPLC-012 revalidation and RS-AVR-014 certificate; pre-use chain check includes all three standards.</t>
  </si>
  <si>
    <t xml:space="preserve">QC-15</t>
  </si>
  <si>
    <t xml:space="preserve">Impurity B</t>
  </si>
  <si>
    <t xml:space="preserve">Correction: same complete chain as Impurity A. RS-IMPB-006 is current to 2028-01-31; MTH-HPLC-012 revalidation and RS-AVR-014 evidence remain absent.</t>
  </si>
  <si>
    <t xml:space="preserve">Same objective closure evidence as row 5.</t>
  </si>
  <si>
    <t xml:space="preserve">MTH-HPLC-012 v3.0; AVT-RS-076; ACT-03/ACT-04</t>
  </si>
  <si>
    <t xml:space="preserve">QC-16</t>
  </si>
  <si>
    <t xml:space="preserve">Total impurities</t>
  </si>
  <si>
    <t xml:space="preserve">Correction: total impurities uses the same MTH-HPLC-012 chain and all three method-cited standards. Missing method revalidation and RS-AVR-014 evidence prevent use.</t>
  </si>
  <si>
    <t xml:space="preserve">MTH-HPLC-012 v3.0; ACT-03/ACT-04</t>
  </si>
  <si>
    <t xml:space="preserve">QC-17</t>
  </si>
  <si>
    <t xml:space="preserve">Osmolality</t>
  </si>
  <si>
    <t xml:space="preserve">MTH-PHY-009</t>
  </si>
  <si>
    <t xml:space="preserve">OSM-02</t>
  </si>
  <si>
    <t xml:space="preserve">RS-OSM-004</t>
  </si>
  <si>
    <t xml:space="preserve">OSM-02 calibration and MTH-PHY-009 revalidation are current; no controlled certificate/expiry for required RS-OSM-004 was located.</t>
  </si>
  <si>
    <t xml:space="preserve">Before use 2027-03-08</t>
  </si>
  <si>
    <t xml:space="preserve">Effective RS-OSM-004 certificate covering use date.</t>
  </si>
  <si>
    <t xml:space="preserve">MTH-PHY-009 v3.0; AVT-VAL-344; MER-2026-8830; ACT-02</t>
  </si>
  <si>
    <t xml:space="preserve">QC-18</t>
  </si>
  <si>
    <t xml:space="preserve">Particulate matter</t>
  </si>
  <si>
    <t xml:space="preserve">MTH-PHY-015</t>
  </si>
  <si>
    <t xml:space="preserve">PM-01</t>
  </si>
  <si>
    <t xml:space="preserve">Correction: MTH-PHY-015 requires RS-PSL-012. PM-01 calibration 2026-12-01, standard expiry 2028-06-02 and method revalidation 2024-08-22 cover planned use.</t>
  </si>
  <si>
    <t xml:space="preserve">Pre-use verification of method, PM-01 and RS-PSL-012.</t>
  </si>
  <si>
    <t xml:space="preserve">MTH-PHY-015 v3.0; AVT-VAL-355; MER-2026-9014; AVT-RS-084</t>
  </si>
  <si>
    <t xml:space="preserve">QC-19</t>
  </si>
  <si>
    <t xml:space="preserve">MTH-CCI-003</t>
  </si>
  <si>
    <t xml:space="preserve">CCI-02</t>
  </si>
  <si>
    <t xml:space="preserve">Current in due month</t>
  </si>
  <si>
    <t xml:space="preserve">Method revalidation is current, but no controlled CCI-02 calibration evidence was located. “Current in due month” does not demonstrate qualification on the use date.</t>
  </si>
  <si>
    <t xml:space="preserve">Before use 2027-04-13</t>
  </si>
  <si>
    <t xml:space="preserve">Effective CCI-02 calibration certificate covering 2027-04-13 to 2027-04-14.</t>
  </si>
  <si>
    <t xml:space="preserve">MTH-CCI-003 v3.0; AVT-VAL-338; ACT-05</t>
  </si>
  <si>
    <t xml:space="preserve">QC-20</t>
  </si>
  <si>
    <t xml:space="preserve">MTH-MIC-001</t>
  </si>
  <si>
    <t xml:space="preserve">INC-03</t>
  </si>
  <si>
    <t xml:space="preserve">MTH-MIC-001 revalidation 2024-01-18 and INC-03 calibration 2026-12-19 are within the appendix intervals; method cites no reference standard.</t>
  </si>
  <si>
    <t xml:space="preserve">Pre-use verification of method and INC-03; valid growth controls.</t>
  </si>
  <si>
    <t xml:space="preserve">MTH-MIC-001 v3.0; AVT-VAL-347; MER-2026-9221</t>
  </si>
  <si>
    <t xml:space="preserve">QC-21</t>
  </si>
  <si>
    <t xml:space="preserve">Storage</t>
  </si>
  <si>
    <t xml:space="preserve">Protocol appendix</t>
  </si>
  <si>
    <t xml:space="preserve">CHM-25-03</t>
  </si>
  <si>
    <t xml:space="preserve">Calibration demonstrates qualification</t>
  </si>
  <si>
    <t xml:space="preserve">Correction: calibration alone does not establish qualification. The reviewed requalification change completed in 2023; under the appendix 36-month interval it does not cover March 2027. Current calibration does not cure the qualification gap.</t>
  </si>
  <si>
    <t xml:space="preserve">Validation Engineer</t>
  </si>
  <si>
    <t xml:space="preserve">Stability Operations; QA</t>
  </si>
  <si>
    <t xml:space="preserve">Before any reportable 24-month testing</t>
  </si>
  <si>
    <t xml:space="preserve">Approved current requalification evidence covering storage, or QA-approved impact assessment/disposition for samples stored after interval expiry, with any required deviation linkage.</t>
  </si>
  <si>
    <t xml:space="preserve">AVT-STB-102-A4 v2.0 section 3; CC-2023-004; AVT-VAL-316; MER-2026-4587; ACT-12</t>
  </si>
  <si>
    <t xml:space="preserve">QC-22</t>
  </si>
  <si>
    <t xml:space="preserve">Contingency assets</t>
  </si>
  <si>
    <t xml:space="preserve">Various</t>
  </si>
  <si>
    <t xml:space="preserve">GC-01 / KF-01</t>
  </si>
  <si>
    <t xml:space="preserve">Include in clearance</t>
  </si>
  <si>
    <t xml:space="preserve">Correction: GC-01 and KF-01 serve methods outside AVI401-SPEC-v03 and are excluded by the appendix definition; they are not campaign-clearance prerequisites.</t>
  </si>
  <si>
    <t xml:space="preserve">None</t>
  </si>
  <si>
    <t xml:space="preserve">No gate</t>
  </si>
  <si>
    <t xml:space="preserve">Specification-to-method reconciliation showing no cited method uses GC-01 or KF-01.</t>
  </si>
  <si>
    <t xml:space="preserve">AVT-STB-102-A4 v2.0 section 2; AVT-SPEC-018 v03 section 2</t>
  </si>
  <si>
    <t xml:space="preserve">QC-23</t>
  </si>
  <si>
    <t xml:space="preserve">Lot</t>
  </si>
  <si>
    <t xml:space="preserve">Presentation</t>
  </si>
  <si>
    <t xml:space="preserve">Data through</t>
  </si>
  <si>
    <t xml:space="preserve">Tomas 24 m projection</t>
  </si>
  <si>
    <t xml:space="preserve">Tomas 36 m projection</t>
  </si>
  <si>
    <t xml:space="preserve">Tomas residual SE</t>
  </si>
  <si>
    <t xml:space="preserve">Tomas one-sided upper bound at 36 m</t>
  </si>
  <si>
    <t xml:space="preserve">Tomas conclusion</t>
  </si>
  <si>
    <t xml:space="preserve">QC 24 m projection</t>
  </si>
  <si>
    <t xml:space="preserve">QC 36 m projection</t>
  </si>
  <si>
    <t xml:space="preserve">QC residual SE</t>
  </si>
  <si>
    <t xml:space="preserve">QC one-sided upper bound at 24 m</t>
  </si>
  <si>
    <t xml:space="preserve">QC one-sided upper bound at 36 m</t>
  </si>
  <si>
    <t xml:space="preserve">QC supported shelf life / interpretation</t>
  </si>
  <si>
    <t xml:space="preserve">QC source locator</t>
  </si>
  <si>
    <t xml:space="preserve">AVI401-R01</t>
  </si>
  <si>
    <t xml:space="preserve">100 mL</t>
  </si>
  <si>
    <t xml:space="preserve">18 months</t>
  </si>
  <si>
    <t xml:space="preserve">Supports 36 months</t>
  </si>
  <si>
    <t xml:space="preserve">24 months supported by current linear model; 36 months not supported because the one-sided 95% upper confidence bound exceeds 0.50%. Confirm with actual 24-month data.</t>
  </si>
  <si>
    <t xml:space="preserve">STB-AVI401-002_Long_Term_Results.xlsx, Results (IMPA; months 0–18); AVT-SPEC-018 v03</t>
  </si>
  <si>
    <t xml:space="preserve">QC-25</t>
  </si>
  <si>
    <t xml:space="preserve">AVI401-R02</t>
  </si>
  <si>
    <t xml:space="preserve">250 mL</t>
  </si>
  <si>
    <t xml:space="preserve">Worst case; supports 36 months</t>
  </si>
  <si>
    <t xml:space="preserve">QC-26</t>
  </si>
  <si>
    <t xml:space="preserve">AVI401-R03</t>
  </si>
  <si>
    <t xml:space="preserve">500 mL</t>
  </si>
  <si>
    <t xml:space="preserve">QC-27</t>
  </si>
  <si>
    <t xml:space="preserve">Request</t>
  </si>
  <si>
    <t xml:space="preserve">Tomas baseline response / evidence</t>
  </si>
  <si>
    <t xml:space="preserve">Baseline owner</t>
  </si>
  <si>
    <t xml:space="preserve">1. P.7 bookmarking and pagination</t>
  </si>
  <si>
    <t xml:space="preserve">No QC action</t>
  </si>
  <si>
    <t xml:space="preserve">Regulatory CMC</t>
  </si>
  <si>
    <t xml:space="preserve">Administrative defect only; QC confirms no new technical content is requested. Regulatory CMC owns corrected P.7 leaf and publishing QC.</t>
  </si>
  <si>
    <t xml:space="preserve">Regulatory Operations</t>
  </si>
  <si>
    <t xml:space="preserve">Approved correctly bookmarked/paginated P.7 leaf and publishing QC record.</t>
  </si>
  <si>
    <t xml:space="preserve">HA-AVI401-IR-2027-014 point 1</t>
  </si>
  <si>
    <t xml:space="preserve">QC-28</t>
  </si>
  <si>
    <t xml:space="preserve">2. Impurity A trend and shelf life</t>
  </si>
  <si>
    <t xml:space="preserve">Attach refreshed 24-month projections</t>
  </si>
  <si>
    <t xml:space="preserve">QC Stability</t>
  </si>
  <si>
    <t xml:space="preserve">QC can provide an independently checked regression from verified data through 18 months now. Results: all 24-month upper bounds &lt;0.50%; all 36-month upper bounds &gt;0.50%. Present data support 24 months, not 36. Actual 24-month results do not yet exist. R03 is the 250 mL worst case.</t>
  </si>
  <si>
    <t xml:space="preserve">2027-03-12 for response evidence; refresh after verified 24-month impurities</t>
  </si>
  <si>
    <t xml:space="preserve">Approved calculation with source values, formulas, residual SE, one-sided 95% bounds and explicit limitation; later verified 24-month refresh.</t>
  </si>
  <si>
    <t xml:space="preserve">Impurity A Analysis I2:P4; STB-AVI401-002_Long_Term_Results.xlsx</t>
  </si>
  <si>
    <t xml:space="preserve">QC-29</t>
  </si>
  <si>
    <t xml:space="preserve">3. Overwrap and headspace support</t>
  </si>
  <si>
    <t xml:space="preserve">Current stability summary confirms control</t>
  </si>
  <si>
    <t xml:space="preserve">MSAT / Regulatory CMC</t>
  </si>
  <si>
    <t xml:space="preserve">Filed leaf supplies BF-51 OTR 2.4 cm³/m²·d·bar at 23 °C/65% RH, but no controlled evidence located for residual headspace oxygen control/measurement in 100 mL and 250 mL fills. Do not infer missing values.</t>
  </si>
  <si>
    <t xml:space="preserve">MSAT Engineer</t>
  </si>
  <si>
    <t xml:space="preserve">2027-03-10</t>
  </si>
  <si>
    <t xml:space="preserve">Approved container/pack report with exact page citation for OTR and attributable headspace control/measurement, or explicit confirmed statement that no measurement exists.</t>
  </si>
  <si>
    <t xml:space="preserve">AVT-CMC-038 v03 section 5; HA request point 3; ACT-16</t>
  </si>
  <si>
    <t xml:space="preserve">QC-30</t>
  </si>
  <si>
    <t xml:space="preserve">4. Accelerated significant change</t>
  </si>
  <si>
    <t xml:space="preserve">0.46% is within specification; no action</t>
  </si>
  <si>
    <t xml:space="preserve">Significant change and completion of STB-AVI401-003 are supported. The filed leaf names mobile-phase preparation error and confirmatory Impurity B result 0.14%, but the approved LAB-2025-114 investigation and documented assessment of other sequences were not located.</t>
  </si>
  <si>
    <t xml:space="preserve">QC Laboratory Investigation Owner</t>
  </si>
  <si>
    <t xml:space="preserve">QC Stability; Regulatory CMC</t>
  </si>
  <si>
    <t xml:space="preserve">Approved LAB-2025-114 with assignable cause, replacement result and bounded campaign/sequence impact assessment.</t>
  </si>
  <si>
    <t xml:space="preserve">AVT-CMC-038 v03 sections 2,4 and data table; HA request point 4; ACT-17</t>
  </si>
  <si>
    <t xml:space="preserve">QC-31</t>
  </si>
  <si>
    <t xml:space="preserve">5. Filtration and hold coverage</t>
  </si>
  <si>
    <t xml:space="preserve">Validation report references</t>
  </si>
  <si>
    <t xml:space="preserve">Validation / MSAT</t>
  </si>
  <si>
    <t xml:space="preserve">AVT-VAL-104/105 support challenge bounds of 8 h at 30 °C (and 2.1 bar in VAL-104), but no controlled production record or quantitative 47 mm disc versus 254 mm cartridge area-to-mass comparison was located.</t>
  </si>
  <si>
    <t xml:space="preserve">Validation Engineer; Regulatory CMC</t>
  </si>
  <si>
    <t xml:space="preserve">Approved process record defining maximum production filtration/hold time and temperature, plus Validation-approved conservative area-to-mass calculation with exact report citations.</t>
  </si>
  <si>
    <t xml:space="preserve">AVT-VAL-104 pp.3,16; AVT-VAL-105 pp.3,32; HA request point 5; ACT-18</t>
  </si>
  <si>
    <t xml:space="preserve">QC-32</t>
  </si>
  <si>
    <t xml:space="preserve">6. Infusion and leachables</t>
  </si>
  <si>
    <t xml:space="preserve">Product is already registered</t>
  </si>
  <si>
    <t xml:space="preserve">CMC / Regulatory</t>
  </si>
  <si>
    <t xml:space="preserve">AVT-VAL-203 is approved but the available report does not state the requested infusion duration, administration-set materials, analytical evaluation threshold, or last-fraction leachable result. Registration status is not responsive evidence.</t>
  </si>
  <si>
    <t xml:space="preserve">MSAT; Regulatory CMC</t>
  </si>
  <si>
    <t xml:space="preserve">Approved protocol/report or verified raw-data summary stating duration, set materials, AET and last-fraction result, with page/data locators.</t>
  </si>
  <si>
    <t xml:space="preserve">AVT-VAL-203; HA request point 6; ACT-19</t>
  </si>
  <si>
    <t xml:space="preserve">QC-33</t>
  </si>
  <si>
    <t xml:space="preserve">7. Invalidated Impurity B run</t>
  </si>
  <si>
    <t xml:space="preserve">Replacement result closes the event</t>
  </si>
  <si>
    <t xml:space="preserve">DEFER TO COM</t>
  </si>
  <si>
    <t xml:space="preserve">The 24-month pull is scheduled for 2027-03-01; no 24-month results exist today. The authority requests verified results as the next update under COM-AVI401-008 and does not request an earlier pull.</t>
  </si>
  <si>
    <t xml:space="preserve">After complete QC release; target 2027-04-29</t>
  </si>
  <si>
    <t xml:space="preserve">Complete verified 24-month dataset including CCI, approved trend assessment and RIM-recorded COM-AVI401-008 handoff/submission decision.</t>
  </si>
  <si>
    <t xml:space="preserve">HA-AVI401-IR-2027-014 point 7; Study Status; ACT-20</t>
  </si>
  <si>
    <t xml:space="preserve">QC-34</t>
  </si>
  <si>
    <t xml:space="preserve">Action ID</t>
  </si>
  <si>
    <t xml:space="preserve">Linked sheet / cells</t>
  </si>
  <si>
    <t xml:space="preserve">Decision or deficiency</t>
  </si>
  <si>
    <t xml:space="preserve">Status</t>
  </si>
  <si>
    <t xml:space="preserve">Closure record / next review trigger</t>
  </si>
  <si>
    <t xml:space="preserve">QC reviewer</t>
  </si>
  <si>
    <t xml:space="preserve">ACT-01</t>
  </si>
  <si>
    <t xml:space="preserve">Operation Gates E2; Qualified Chain F12</t>
  </si>
  <si>
    <t xml:space="preserve">Execute the scheduled pull for all three lots and place samples in controlled quarantine pending ACT-12.</t>
  </si>
  <si>
    <t xml:space="preserve">Attributable pull/receipt and quarantine records for R01/R02/R03; identity, condition and time verified; no analytical use.</t>
  </si>
  <si>
    <t xml:space="preserve">Study Status, Pull Schedule rows 20:22; MER-2026-4587</t>
  </si>
  <si>
    <t xml:space="preserve">AUTHORIZED / NOT STARTED</t>
  </si>
  <si>
    <t xml:space="preserve">QC review when all three receipt/quarantine records are available; testing remains blocked by ACT-12.</t>
  </si>
  <si>
    <t xml:space="preserve">ACT-02</t>
  </si>
  <si>
    <t xml:space="preserve">Operation Gates E4; Qualified Chain F8</t>
  </si>
  <si>
    <t xml:space="preserve">Obtain controlled qualification and expiry evidence for RS-OSM-004; osmolality remains held.</t>
  </si>
  <si>
    <t xml:space="preserve">Before 2027-03-08</t>
  </si>
  <si>
    <t xml:space="preserve">Effective certificate covering intended use date and documented identity/status check.</t>
  </si>
  <si>
    <t xml:space="preserve">MTH-PHY-009 v3.0 section 3</t>
  </si>
  <si>
    <t xml:space="preserve">OPEN — HOLD</t>
  </si>
  <si>
    <t xml:space="preserve">QC Stability reviews immediately on certificate receipt; only then may osmolality start.</t>
  </si>
  <si>
    <t xml:space="preserve">ACT-03</t>
  </si>
  <si>
    <t xml:space="preserve">Operation Gates E5:E6; Qualified Chain F4:F7</t>
  </si>
  <si>
    <t xml:space="preserve">Obtain controlled qualification and expiry evidence for RS-AVR-014; assay and impurities remain held.</t>
  </si>
  <si>
    <t xml:space="preserve">Before 2027-03-15</t>
  </si>
  <si>
    <t xml:space="preserve">Effective certificate covering all assay/impurity use dates and documented identity/status check.</t>
  </si>
  <si>
    <t xml:space="preserve">MTH-HPLC-011/012 v3.0 section 3</t>
  </si>
  <si>
    <t xml:space="preserve">QC reviews on certificate receipt; assay also needs its pre-use check, impurities additionally require ACT-04.</t>
  </si>
  <si>
    <t xml:space="preserve">ACT-04</t>
  </si>
  <si>
    <t xml:space="preserve">Operation Gates E6; Qualified Chain F5:F7</t>
  </si>
  <si>
    <t xml:space="preserve">Obtain approved periodic-revalidation evidence for MTH-HPLC-012.</t>
  </si>
  <si>
    <t xml:space="preserve">Before 2027-03-22</t>
  </si>
  <si>
    <t xml:space="preserve">Effective revalidation report showing pass and use interval covering 2027-03-22 to 2027-03-26.</t>
  </si>
  <si>
    <t xml:space="preserve">AVT-STB-102-A4 v2.0 section 3; MTH-HPLC-012 v3.0</t>
  </si>
  <si>
    <t xml:space="preserve">QC reviews on approved record receipt; impurities start only after ACT-03 and ACT-04 close.</t>
  </si>
  <si>
    <t xml:space="preserve">ACT-05</t>
  </si>
  <si>
    <t xml:space="preserve">Operation Gates E8; Qualified Chain F10</t>
  </si>
  <si>
    <t xml:space="preserve">Obtain controlled CCI-02 calibration evidence covering planned execution.</t>
  </si>
  <si>
    <t xml:space="preserve">Before 2027-04-13</t>
  </si>
  <si>
    <t xml:space="preserve">Effective passing calibration certificate covering 2027-04-13 to 2027-04-14.</t>
  </si>
  <si>
    <t xml:space="preserve">MTH-CCI-003 v3.0; AVT-STB-102-A4 v2.0 section 3</t>
  </si>
  <si>
    <t xml:space="preserve">QC reviews on certificate receipt; CCI remains held until acceptance.</t>
  </si>
  <si>
    <t xml:space="preserve">ACT-06</t>
  </si>
  <si>
    <t xml:space="preserve">Operation Gates E3</t>
  </si>
  <si>
    <t xml:space="preserve">Execute appearance and pH only after ACT-12 closes and after documented pre-use chain verification.</t>
  </si>
  <si>
    <t xml:space="preserve">2027-03-04</t>
  </si>
  <si>
    <t xml:space="preserve">Valid reportable results and independent review for all three lots.</t>
  </si>
  <si>
    <t xml:space="preserve">AVT-SPEC-018 v03; applicable methods</t>
  </si>
  <si>
    <t xml:space="preserve">BLOCKED BY ACT-12</t>
  </si>
  <si>
    <t xml:space="preserve">QC review when all six results and raw-data review are complete.</t>
  </si>
  <si>
    <t xml:space="preserve">ACT-07</t>
  </si>
  <si>
    <t xml:space="preserve">Operation Gates E4</t>
  </si>
  <si>
    <t xml:space="preserve">After ACT-12 closes, execute particulate matter; do not start osmolality until ACT-02 also closes.</t>
  </si>
  <si>
    <t xml:space="preserve">2027-03-12</t>
  </si>
  <si>
    <t xml:space="preserve">Three valid particulate results; osmolality results only after documented hold release.</t>
  </si>
  <si>
    <t xml:space="preserve">AVT-SPEC-018 v03; MTH-PHY-015 v3.0</t>
  </si>
  <si>
    <t xml:space="preserve">PARTIAL AUTHORIZATION</t>
  </si>
  <si>
    <t xml:space="preserve">QC review at particulate completion and separately at ACT-02 closure.</t>
  </si>
  <si>
    <t xml:space="preserve">ACT-08</t>
  </si>
  <si>
    <t xml:space="preserve">Operation Gates E5</t>
  </si>
  <si>
    <t xml:space="preserve">Execute assay only after ACT-12 and ACT-03 close.</t>
  </si>
  <si>
    <t xml:space="preserve">2027-03-18</t>
  </si>
  <si>
    <t xml:space="preserve">Three valid assay results with system suitability and independent review.</t>
  </si>
  <si>
    <t xml:space="preserve">AVT-SPEC-018 v03; MTH-HPLC-011 v3.0</t>
  </si>
  <si>
    <t xml:space="preserve">BLOCKED BY ACT-12/03</t>
  </si>
  <si>
    <t xml:space="preserve">QC review immediately after ACT-03 closure and again when all assay results are reviewed.</t>
  </si>
  <si>
    <t xml:space="preserve">ACT-09</t>
  </si>
  <si>
    <t xml:space="preserve">Operation Gates E6</t>
  </si>
  <si>
    <t xml:space="preserve">Execute impurity panel only after ACT-12, ACT-03 and ACT-04 close.</t>
  </si>
  <si>
    <t xml:space="preserve">2027-03-26</t>
  </si>
  <si>
    <t xml:space="preserve">Nine valid IMPA/IMPB/IMPT results with system suitability and independent review.</t>
  </si>
  <si>
    <t xml:space="preserve">AVT-SPEC-018 v03; MTH-HPLC-012 v3.0</t>
  </si>
  <si>
    <t xml:space="preserve">BLOCKED BY ACT-12/03/04</t>
  </si>
  <si>
    <t xml:space="preserve">QC review after both prerequisites close and after all impurity results are reviewed.</t>
  </si>
  <si>
    <t xml:space="preserve">ACT-10</t>
  </si>
  <si>
    <t xml:space="preserve">Operation Gates E7</t>
  </si>
  <si>
    <t xml:space="preserve">Execute sterility only after ACT-12 closes, with required controls and incubation.</t>
  </si>
  <si>
    <t xml:space="preserve">2027-03-16</t>
  </si>
  <si>
    <t xml:space="preserve">Three reportable sterility results, valid controls and independent review.</t>
  </si>
  <si>
    <t xml:space="preserve">AVT-SPEC-018 v03; MTH-MIC-001 v3.0</t>
  </si>
  <si>
    <t xml:space="preserve">QC review at completed incubation and second-person review.</t>
  </si>
  <si>
    <t xml:space="preserve">ACT-11</t>
  </si>
  <si>
    <t xml:space="preserve">Operation Gates E8</t>
  </si>
  <si>
    <t xml:space="preserve">Execute CCI only after ACT-12 and ACT-05 close.</t>
  </si>
  <si>
    <t xml:space="preserve">2027-04-14</t>
  </si>
  <si>
    <t xml:space="preserve">Three valid CCI results with system suitability and independent review.</t>
  </si>
  <si>
    <t xml:space="preserve">AVT-SPEC-018 v03; MTH-CCI-003 v3.0</t>
  </si>
  <si>
    <t xml:space="preserve">BLOCKED BY ACT-12/05</t>
  </si>
  <si>
    <t xml:space="preserve">QC review after calibration acceptance and again when all CCI results are reviewed.</t>
  </si>
  <si>
    <t xml:space="preserve">ACT-12</t>
  </si>
  <si>
    <t xml:space="preserve">Qualified Chain F12; Operation Gates E2:E8</t>
  </si>
  <si>
    <t xml:space="preserve">Resolve CHM-25-03 qualification interval and impact on samples; common gate for all reportable testing.</t>
  </si>
  <si>
    <t xml:space="preserve">Stability Operations; QA; QC Stability</t>
  </si>
  <si>
    <t xml:space="preserve">Before any reportable testing</t>
  </si>
  <si>
    <t xml:space="preserve">Approved current requalification evidence covering the relevant storage period, or approved deviation/impact assessment with sample disposition and documented authorization to test.</t>
  </si>
  <si>
    <t xml:space="preserve">AVT-STB-102-A4 v2.0 section 3; CC-2023-004; AVT-VAL-316; MER-2026-4587</t>
  </si>
  <si>
    <t xml:space="preserve">OPEN — ALL TESTING HOLD</t>
  </si>
  <si>
    <t xml:space="preserve">QC reviews immediately on approved evidence; only a documented acceptable sample disposition releases test-specific gates.</t>
  </si>
  <si>
    <t xml:space="preserve">ACT-13</t>
  </si>
  <si>
    <t xml:space="preserve">Impurity A Analysis I2:P4</t>
  </si>
  <si>
    <t xml:space="preserve">Independently verify the 18-month linear regression and one-sided 95% confidence bounds.</t>
  </si>
  <si>
    <t xml:space="preserve">QC Statistics Reviewer</t>
  </si>
  <si>
    <t xml:space="preserve">Signed calculation review reproducing source values, formulas, residual SE and bounds.</t>
  </si>
  <si>
    <t xml:space="preserve">Impurity A Analysis I2:M4; Long_Term_Results.xlsx Results</t>
  </si>
  <si>
    <t xml:space="preserve">OPEN</t>
  </si>
  <si>
    <t xml:space="preserve">QC disposition review on signed calculation verification.</t>
  </si>
  <si>
    <t xml:space="preserve">ACT-14</t>
  </si>
  <si>
    <t xml:space="preserve">Operation Gates E9</t>
  </si>
  <si>
    <t xml:space="preserve">Reconcile and approve complete 24-month dataset.</t>
  </si>
  <si>
    <t xml:space="preserve">Target 2027-04-16</t>
  </si>
  <si>
    <t xml:space="preserve">30/30 required lot-test results verified; investigations resolved; approved completeness record.</t>
  </si>
  <si>
    <t xml:space="preserve">AVT-SPEC-018 v03; AVT-SOP-024 sections 7-8</t>
  </si>
  <si>
    <t xml:space="preserve">BLOCKED BY ACT-02:12</t>
  </si>
  <si>
    <t xml:space="preserve">QC review after the last required result, expected after CCI.</t>
  </si>
  <si>
    <t xml:space="preserve">ACT-15</t>
  </si>
  <si>
    <t xml:space="preserve">Authority Response D3</t>
  </si>
  <si>
    <t xml:space="preserve">Prepare point 2 response using verified 18-month analysis; explicitly separate projection from unavailable 24-month observations.</t>
  </si>
  <si>
    <t xml:space="preserve">Approved text/table with ACT-13 review and statement that current model supports 24 months, not 36.</t>
  </si>
  <si>
    <t xml:space="preserve">HA request point 2; Impurity A Analysis</t>
  </si>
  <si>
    <t xml:space="preserve">Regulatory handoff review when ACT-13 and draft text are complete.</t>
  </si>
  <si>
    <t xml:space="preserve">ACT-16</t>
  </si>
  <si>
    <t xml:space="preserve">Authority Response D4</t>
  </si>
  <si>
    <t xml:space="preserve">Resolve overwrap OTR citation and headspace oxygen evidence gap.</t>
  </si>
  <si>
    <t xml:space="preserve">Approved source/page for OTR and headspace control/measurement, or attributable confirmation that measurement does not exist.</t>
  </si>
  <si>
    <t xml:space="preserve">HA request point 3; AVT-CMC-038 v03 section 5</t>
  </si>
  <si>
    <t xml:space="preserve">OPEN — RESPONSE HOLD</t>
  </si>
  <si>
    <t xml:space="preserve">QC reviews the cited evidence or explicit unavailable-data statement on receipt.</t>
  </si>
  <si>
    <t xml:space="preserve">ACT-17</t>
  </si>
  <si>
    <t xml:space="preserve">Authority Response D5</t>
  </si>
  <si>
    <t xml:space="preserve">Provide approved LAB-2025-114 cause, replacement result and analytical-campaign scope assessment.</t>
  </si>
  <si>
    <t xml:space="preserve">Approved investigation with assignable cause, 0.14% replacement-result traceability and assessment of other sequences.</t>
  </si>
  <si>
    <t xml:space="preserve">HA request point 4; AVT-CMC-038 v03 section 4</t>
  </si>
  <si>
    <t xml:space="preserve">QC reviews when the approved investigation and scope conclusion are supplied.</t>
  </si>
  <si>
    <t xml:space="preserve">ACT-18</t>
  </si>
  <si>
    <t xml:space="preserve">Authority Response D6</t>
  </si>
  <si>
    <t xml:space="preserve">Provide production filtration bounds and Validation-approved scale-down area-to-mass comparison.</t>
  </si>
  <si>
    <t xml:space="preserve">Approved production record plus quantitative 47 mm disc/254 mm cartridge comparison demonstrating conservativeness.</t>
  </si>
  <si>
    <t xml:space="preserve">HA request point 5; AVT-VAL-104/105</t>
  </si>
  <si>
    <t xml:space="preserve">QC reviews when both process and validation evidence are available.</t>
  </si>
  <si>
    <t xml:space="preserve">ACT-19</t>
  </si>
  <si>
    <t xml:space="preserve">Authority Response D7</t>
  </si>
  <si>
    <t xml:space="preserve">Provide administration-set duration/materials, AET and last-fraction leachable result.</t>
  </si>
  <si>
    <t xml:space="preserve">Approved protocol/report or verified data summary with exact locators for all four requested facts.</t>
  </si>
  <si>
    <t xml:space="preserve">HA request point 6; AVT-VAL-203</t>
  </si>
  <si>
    <t xml:space="preserve">QC reviews when complete attributable evidence is supplied.</t>
  </si>
  <si>
    <t xml:space="preserve">ACT-20</t>
  </si>
  <si>
    <t xml:space="preserve">Operation Gates E11; Authority Response D8</t>
  </si>
  <si>
    <t xml:space="preserve">Prepare COM-AVI401-008 verified 24-month update after complete dataset release.</t>
  </si>
  <si>
    <t xml:space="preserve">Target 2027-04-29</t>
  </si>
  <si>
    <t xml:space="preserve">ACT-14 closed; approved 24-month tables/trends including CCI; RIM owner records handoff/submission decision.</t>
  </si>
  <si>
    <t xml:space="preserve">HA request point 7; Study Status Study B8</t>
  </si>
  <si>
    <t xml:space="preserve">BLOCKED BY ACT-14</t>
  </si>
  <si>
    <t xml:space="preserve">QC hands off only after ACT-14 closure; Regulatory then performs the attributable RIM review.</t>
  </si>
  <si>
    <t xml:space="preserve">Decision field</t>
  </si>
  <si>
    <t xml:space="preserve">QC entry</t>
  </si>
  <si>
    <t xml:space="preserve">Disposition</t>
  </si>
  <si>
    <t xml:space="preserve">CONDITIONAL APPROVAL — scheduled pull into controlled quarantine may proceed. All reportable testing is held pending storage-chain resolution; test-specific holds also apply. Dataset and unsupported response claims remain held.</t>
  </si>
  <si>
    <t xml:space="preserve">Decision date</t>
  </si>
  <si>
    <t xml:space="preserve">Reviewer</t>
  </si>
  <si>
    <t xml:space="preserve">Physical pull decision</t>
  </si>
  <si>
    <t xml:space="preserve">GO only to pull AVI401-R01/R02/R03 on 2027-03-01 and place them in controlled quarantine. Pull does not release samples for testing; ACT-12 controls that release.</t>
  </si>
  <si>
    <t xml:space="preserve">Testing decisions</t>
  </si>
  <si>
    <t xml:space="preserve">ALL TESTING initially HOLD pending ACT-12 (CHM-25-03 qualification interval/sample impact). After ACT-12: conditional GO for appearance, pH, particulate matter and sterility; osmolality also needs ACT-02, assay ACT-03, impurities ACT-03/04, and CCI ACT-05.</t>
  </si>
  <si>
    <t xml:space="preserve">Complete dataset release</t>
  </si>
  <si>
    <t xml:space="preserve">HOLD. Release only after all specification-required 24-month results (30 total), including CCI, are reportable, independently reviewed and reconciled; target QC review 2027-04-16.</t>
  </si>
  <si>
    <t xml:space="preserve">CONDITIONAL GO by 2027-03-19 for verified evidence then available. Exclude ungenerated 24-month results; close or explicitly state gaps for headspace oxygen, LAB-2025-114 scope, filtration scale-down/process bounds and administration-set details.</t>
  </si>
  <si>
    <t xml:space="preserve">COM-AVI401-008 handoff</t>
  </si>
  <si>
    <t xml:space="preserve">HOLD until complete 24-month QC release. Target handoff 2027-04-29; Regulatory CMC owns the RIM decision/update.</t>
  </si>
  <si>
    <t xml:space="preserve">Open action IDs by gate</t>
  </si>
  <si>
    <t xml:space="preserve">Common pull/test gate: ACT-01 and ACT-12. Test-specific gates: ACT-02 to ACT-11. Dataset gate: ACT-14. March response: ACT-13 and ACT-15 to ACT-19. COM-AVI401-008: ACT-20.</t>
  </si>
  <si>
    <t xml:space="preserve">Evidence basis</t>
  </si>
  <si>
    <t xml:space="preserve">HA-AVI401-IR-2027-014; STB-AVI401-002 Study Status and Long-Term Results; AVT-SPEC-018 v03; AVT-STB-102-A4 v2.0; cited method/qualification/standard records; AVT-VAL-104/105/203; AVT-SOP-024 and AVT-SOP-072.</t>
  </si>
  <si>
    <t xml:space="preserve">First attributable review is on Validation/QA-approved ACT-12 evidence before any reportable testing. Subsequent reviews occur at each test-specific closure, on 2027-03-19 for the response pack, and after the last verified result for dataset/commitment release.</t>
  </si>
  <si>
    <t xml:space="preserve">Decision statement</t>
  </si>
  <si>
    <t xml:space="preserve">QC authorizes the scheduled pull into quarantine. No reportable test may begin until the chamber qualification/sample-impact gate is closed; thereafter only tests whose full chain is evidenced may proceed. No due-month assumption, incomplete dataset, or unavailable measurement may be represented as acceptable evidence.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</si>
</sst>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00"/>
  </numFmts>
  <fonts count="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FFFFFF"/>
      <name val="Cambria"/>
      <family val="0"/>
      <charset val="1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4472C4"/>
        <bgColor rgb="FF666699"/>
      </patternFill>
    </fill>
    <fill>
      <patternFill patternType="solid">
        <fgColor rgb="FFFFF2CC"/>
        <bgColor rgb="FFFFFFFF"/>
      </patternFill>
    </fill>
    <fill>
      <patternFill patternType="solid">
        <fgColor rgb="FFF4CCCC"/>
        <bgColor rgb="FFD9E1F2"/>
      </patternFill>
    </fill>
    <fill>
      <patternFill patternType="solid">
        <fgColor rgb="FFC6EFCE"/>
        <bgColor rgb="FFD9E1F2"/>
      </patternFill>
    </fill>
    <fill>
      <patternFill patternType="solid">
        <fgColor rgb="FFD9E1F2"/>
        <bgColor rgb="FFC6EFCE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5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6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0" fillId="0" borderId="1" xfId="0" applyFont="fals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8">
    <dxf>
      <fill>
        <patternFill patternType="solid">
          <fgColor rgb="FF4472C4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F4CCCC"/>
          <bgColor rgb="FF000000"/>
        </patternFill>
      </fill>
    </dxf>
    <dxf>
      <fill>
        <patternFill patternType="solid">
          <fgColor rgb="FFFFF2CC"/>
          <bgColor rgb="FF000000"/>
        </patternFill>
      </fill>
    </dxf>
    <dxf>
      <fill>
        <patternFill patternType="solid">
          <fgColor rgb="FFC6EFCE"/>
          <bgColor rgb="FF000000"/>
        </patternFill>
      </fill>
    </dxf>
    <dxf>
      <fill>
        <patternFill patternType="solid">
          <fgColor rgb="FFD9E1F2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FF99"/>
      <rgbColor rgb="FF99CCFF"/>
      <rgbColor rgb="FFFF99CC"/>
      <rgbColor rgb="FFCC99FF"/>
      <rgbColor rgb="FFF4CCCC"/>
      <rgbColor rgb="FF4472C4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ables/table1.xml><?xml version="1.0" encoding="utf-8"?>
<table xmlns="http://schemas.openxmlformats.org/spreadsheetml/2006/main" id="1" name="T_1_Control" displayName="T_1_Control" ref="A1:C11" headerRowCount="1" totalsRowCount="0" totalsRowShown="0">
  <autoFilter ref="A1:C11"/>
  <tableColumns count="3">
    <tableColumn id="1" name="Field"/>
    <tableColumn id="2" name="Tomas baseline"/>
    <tableColumn id="3" name="QC final"/>
  </tableColumns>
</table>
</file>

<file path=xl/tables/table2.xml><?xml version="1.0" encoding="utf-8"?>
<table xmlns="http://schemas.openxmlformats.org/spreadsheetml/2006/main" id="2" name="T_2_Operation_Gates" displayName="T_2_Operation_Gates" ref="A1:L11" headerRowCount="1" totalsRowCount="0" totalsRowShown="0">
  <autoFilter ref="A1:L11"/>
  <tableColumns count="12">
    <tableColumn id="1" name="Operation"/>
    <tableColumn id="2" name="Planned date"/>
    <tableColumn id="3" name="Tomas baseline decision"/>
    <tableColumn id="4" name="Baseline dependency"/>
    <tableColumn id="5" name="QC decision"/>
    <tableColumn id="6" name="QC basis / correction"/>
    <tableColumn id="7" name="Accountable owner"/>
    <tableColumn id="8" name="Supporting function"/>
    <tableColumn id="9" name="Due / gate"/>
    <tableColumn id="10" name="Objective closure evidence"/>
    <tableColumn id="11" name="Controlled source locator"/>
    <tableColumn id="12" name="QC comment ref"/>
  </tableColumns>
</table>
</file>

<file path=xl/tables/table3.xml><?xml version="1.0" encoding="utf-8"?>
<table xmlns="http://schemas.openxmlformats.org/spreadsheetml/2006/main" id="3" name="T_3_Qualified_Chain" displayName="T_3_Qualified_Chain" ref="A1:M13" headerRowCount="1" totalsRowCount="0" totalsRowShown="0">
  <autoFilter ref="A1:M13"/>
  <tableColumns count="13">
    <tableColumn id="1" name="Specification test"/>
    <tableColumn id="2" name="Method"/>
    <tableColumn id="3" name="Instrument"/>
    <tableColumn id="4" name="Reference standard"/>
    <tableColumn id="5" name="Tomas baseline state"/>
    <tableColumn id="6" name="QC decision"/>
    <tableColumn id="7" name="QC basis / correction"/>
    <tableColumn id="8" name="Accountable owner"/>
    <tableColumn id="9" name="Supporting function"/>
    <tableColumn id="10" name="Due / gate"/>
    <tableColumn id="11" name="Objective closure evidence"/>
    <tableColumn id="12" name="Controlled source locator"/>
    <tableColumn id="13" name="QC comment ref"/>
  </tableColumns>
</table>
</file>

<file path=xl/tables/table4.xml><?xml version="1.0" encoding="utf-8"?>
<table xmlns="http://schemas.openxmlformats.org/spreadsheetml/2006/main" id="4" name="T_4_Impurity_A_Analysis" displayName="T_4_Impurity_A_Analysis" ref="A1:P4" headerRowCount="1" totalsRowCount="0" totalsRowShown="0">
  <autoFilter ref="A1:P4"/>
  <tableColumns count="16">
    <tableColumn id="1" name="Lot"/>
    <tableColumn id="2" name="Presentation"/>
    <tableColumn id="3" name="Data through"/>
    <tableColumn id="4" name="Tomas 24 m projection"/>
    <tableColumn id="5" name="Tomas 36 m projection"/>
    <tableColumn id="6" name="Tomas residual SE"/>
    <tableColumn id="7" name="Tomas one-sided upper bound at 36 m"/>
    <tableColumn id="8" name="Tomas conclusion"/>
    <tableColumn id="9" name="QC 24 m projection"/>
    <tableColumn id="10" name="QC 36 m projection"/>
    <tableColumn id="11" name="QC residual SE"/>
    <tableColumn id="12" name="QC one-sided upper bound at 24 m"/>
    <tableColumn id="13" name="QC one-sided upper bound at 36 m"/>
    <tableColumn id="14" name="QC supported shelf life / interpretation"/>
    <tableColumn id="15" name="QC source locator"/>
    <tableColumn id="16" name="QC comment ref"/>
  </tableColumns>
</table>
</file>

<file path=xl/tables/table5.xml><?xml version="1.0" encoding="utf-8"?>
<table xmlns="http://schemas.openxmlformats.org/spreadsheetml/2006/main" id="5" name="T_5_Authority_Response" displayName="T_5_Authority_Response" ref="A1:K8" headerRowCount="1" totalsRowCount="0" totalsRowShown="0">
  <autoFilter ref="A1:K8"/>
  <tableColumns count="11">
    <tableColumn id="1" name="Request"/>
    <tableColumn id="2" name="Tomas baseline response / evidence"/>
    <tableColumn id="3" name="Baseline owner"/>
    <tableColumn id="4" name="QC decision"/>
    <tableColumn id="5" name="QC basis / correction"/>
    <tableColumn id="6" name="Accountable owner"/>
    <tableColumn id="7" name="Supporting function"/>
    <tableColumn id="8" name="Due / gate"/>
    <tableColumn id="9" name="Objective closure evidence"/>
    <tableColumn id="10" name="Controlled source locator"/>
    <tableColumn id="11" name="QC comment ref"/>
  </tableColumns>
</table>
</file>

<file path=xl/tables/table6.xml><?xml version="1.0" encoding="utf-8"?>
<table xmlns="http://schemas.openxmlformats.org/spreadsheetml/2006/main" id="6" name="T_6_Action_Ledger" displayName="T_6_Action_Ledger" ref="A1:K21" headerRowCount="1" totalsRowCount="0" totalsRowShown="0">
  <autoFilter ref="A1:K21"/>
  <tableColumns count="11">
    <tableColumn id="1" name="Action ID"/>
    <tableColumn id="2" name="Linked sheet / cells"/>
    <tableColumn id="3" name="Decision or deficiency"/>
    <tableColumn id="4" name="Accountable owner"/>
    <tableColumn id="5" name="Supporting function"/>
    <tableColumn id="6" name="Due / gate"/>
    <tableColumn id="7" name="Objective closure evidence"/>
    <tableColumn id="8" name="Controlled source locator"/>
    <tableColumn id="9" name="Status"/>
    <tableColumn id="10" name="Closure record / next review trigger"/>
    <tableColumn id="11" name="QC reviewer"/>
  </tableColumns>
</table>
</file>

<file path=xl/tables/table7.xml><?xml version="1.0" encoding="utf-8"?>
<table xmlns="http://schemas.openxmlformats.org/spreadsheetml/2006/main" id="7" name="T_7_QC_Disposition" displayName="T_7_QC_Disposition" ref="A1:B13" headerRowCount="1" totalsRowCount="0" totalsRowShown="0">
  <autoFilter ref="A1:B13"/>
  <tableColumns count="2">
    <tableColumn id="1" name="Decision field"/>
    <tableColumn id="2" name="QC entry"/>
  </tableColumns>
</table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Relationship Id="rId4" Type="http://schemas.openxmlformats.org/officeDocument/2006/relationships/table" Target="../tables/table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drawing" Target="../drawings/drawing2.xml"/><Relationship Id="rId3" Type="http://schemas.openxmlformats.org/officeDocument/2006/relationships/vmlDrawing" Target="../drawings/vmlDrawing2.vml"/><Relationship Id="rId4" Type="http://schemas.openxmlformats.org/officeDocument/2006/relationships/table" Target="../tables/table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drawing" Target="../drawings/drawing3.xml"/><Relationship Id="rId3" Type="http://schemas.openxmlformats.org/officeDocument/2006/relationships/vmlDrawing" Target="../drawings/vmlDrawing3.vml"/><Relationship Id="rId4" Type="http://schemas.openxmlformats.org/officeDocument/2006/relationships/table" Target="../tables/table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drawing" Target="../drawings/drawing4.xml"/><Relationship Id="rId3" Type="http://schemas.openxmlformats.org/officeDocument/2006/relationships/vmlDrawing" Target="../drawings/vmlDrawing4.vml"/><Relationship Id="rId4" Type="http://schemas.openxmlformats.org/officeDocument/2006/relationships/table" Target="../tables/table4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comments" Target="../comments5.xml"/><Relationship Id="rId2" Type="http://schemas.openxmlformats.org/officeDocument/2006/relationships/drawing" Target="../drawings/drawing5.xml"/><Relationship Id="rId3" Type="http://schemas.openxmlformats.org/officeDocument/2006/relationships/vmlDrawing" Target="../drawings/vmlDrawing5.vml"/><Relationship Id="rId4" Type="http://schemas.openxmlformats.org/officeDocument/2006/relationships/table" Target="../tables/table5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table" Target="../tables/table6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comments" Target="../comments7.xml"/><Relationship Id="rId2" Type="http://schemas.openxmlformats.org/officeDocument/2006/relationships/drawing" Target="../drawings/drawing7.xml"/><Relationship Id="rId3" Type="http://schemas.openxmlformats.org/officeDocument/2006/relationships/vmlDrawing" Target="../drawings/vmlDrawing6.vml"/><Relationship Id="rId4" Type="http://schemas.openxmlformats.org/officeDocument/2006/relationships/table" Target="../tables/table7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1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7"/>
    <col collapsed="false" customWidth="true" hidden="false" outlineLevel="0" max="2" min="2" style="1" width="45"/>
    <col collapsed="false" customWidth="true" hidden="false" outlineLevel="0" max="3" min="3" style="1" width="78"/>
  </cols>
  <sheetData>
    <row r="1" customFormat="false" ht="15" hidden="false" customHeight="true" outlineLevel="0" collapsed="false">
      <c r="A1" s="2" t="s">
        <v>0</v>
      </c>
      <c r="B1" s="2" t="s">
        <v>1</v>
      </c>
      <c r="C1" s="2" t="s">
        <v>2</v>
      </c>
    </row>
    <row r="2" customFormat="false" ht="45" hidden="false" customHeight="true" outlineLevel="0" collapsed="false">
      <c r="A2" s="3" t="s">
        <v>3</v>
      </c>
      <c r="B2" s="3" t="s">
        <v>4</v>
      </c>
      <c r="C2" s="3" t="s">
        <v>5</v>
      </c>
    </row>
    <row r="3" customFormat="false" ht="45" hidden="false" customHeight="true" outlineLevel="0" collapsed="false">
      <c r="A3" s="3" t="s">
        <v>6</v>
      </c>
      <c r="B3" s="3" t="s">
        <v>7</v>
      </c>
      <c r="C3" s="3" t="s">
        <v>8</v>
      </c>
    </row>
    <row r="4" customFormat="false" ht="45" hidden="false" customHeight="true" outlineLevel="0" collapsed="false">
      <c r="A4" s="3" t="s">
        <v>9</v>
      </c>
      <c r="B4" s="3" t="s">
        <v>10</v>
      </c>
      <c r="C4" s="3" t="s">
        <v>10</v>
      </c>
    </row>
    <row r="5" customFormat="false" ht="45" hidden="false" customHeight="true" outlineLevel="0" collapsed="false">
      <c r="A5" s="3" t="s">
        <v>11</v>
      </c>
      <c r="B5" s="3" t="s">
        <v>12</v>
      </c>
      <c r="C5" s="3" t="s">
        <v>12</v>
      </c>
    </row>
    <row r="6" customFormat="false" ht="45" hidden="false" customHeight="true" outlineLevel="0" collapsed="false">
      <c r="A6" s="3" t="s">
        <v>13</v>
      </c>
      <c r="B6" s="3" t="s">
        <v>14</v>
      </c>
      <c r="C6" s="3" t="s">
        <v>14</v>
      </c>
    </row>
    <row r="7" customFormat="false" ht="45" hidden="false" customHeight="true" outlineLevel="0" collapsed="false">
      <c r="A7" s="3" t="s">
        <v>15</v>
      </c>
      <c r="B7" s="3" t="s">
        <v>8</v>
      </c>
      <c r="C7" s="3" t="s">
        <v>8</v>
      </c>
    </row>
    <row r="8" customFormat="false" ht="45" hidden="false" customHeight="true" outlineLevel="0" collapsed="false">
      <c r="A8" s="3" t="s">
        <v>16</v>
      </c>
      <c r="B8" s="3" t="s">
        <v>17</v>
      </c>
      <c r="C8" s="3" t="s">
        <v>18</v>
      </c>
    </row>
    <row r="9" customFormat="false" ht="45" hidden="false" customHeight="true" outlineLevel="0" collapsed="false">
      <c r="A9" s="3" t="s">
        <v>19</v>
      </c>
      <c r="B9" s="3"/>
      <c r="C9" s="3" t="s">
        <v>20</v>
      </c>
    </row>
    <row r="10" customFormat="false" ht="45" hidden="false" customHeight="true" outlineLevel="0" collapsed="false">
      <c r="A10" s="3" t="s">
        <v>21</v>
      </c>
      <c r="B10" s="3"/>
      <c r="C10" s="3" t="s">
        <v>22</v>
      </c>
    </row>
    <row r="11" customFormat="false" ht="45" hidden="false" customHeight="true" outlineLevel="0" collapsed="false">
      <c r="A11" s="3" t="s">
        <v>23</v>
      </c>
      <c r="B11" s="3"/>
      <c r="C11" s="3" t="s">
        <v>24</v>
      </c>
    </row>
  </sheetData>
  <autoFilter ref="A1:C11"/>
  <printOptions headings="false" gridLines="false" gridLinesSet="true" horizontalCentered="false" verticalCentered="false"/>
  <pageMargins left="0.25" right="0.25" top="0.5" bottom="0.5" header="0.2" footer="0.2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&amp;C&amp;"Calibri,Bold"Control&amp;RControlled company record</oddHeader>
    <oddFooter>&amp;LPrinted copies are uncontrolled&amp;RPage &amp;P of &amp;N</oddFooter>
  </headerFooter>
  <drawing r:id="rId2"/>
  <legacyDrawing r:id="rId3"/>
  <tableParts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1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8"/>
    <col collapsed="false" customWidth="true" hidden="false" outlineLevel="0" max="2" min="2" style="1" width="26"/>
    <col collapsed="false" customWidth="true" hidden="false" outlineLevel="0" max="3" min="3" style="1" width="25"/>
    <col collapsed="false" customWidth="true" hidden="false" outlineLevel="0" max="4" min="4" style="1" width="45"/>
    <col collapsed="false" customWidth="true" hidden="false" outlineLevel="0" max="5" min="5" style="1" width="13"/>
    <col collapsed="false" customWidth="true" hidden="false" outlineLevel="0" max="6" min="6" style="1" width="23"/>
    <col collapsed="false" customWidth="true" hidden="false" outlineLevel="0" max="7" min="7" style="1" width="19"/>
    <col collapsed="false" customWidth="true" hidden="false" outlineLevel="0" max="8" min="8" style="1" width="21"/>
    <col collapsed="false" customWidth="true" hidden="false" outlineLevel="0" max="9" min="9" style="1" width="12"/>
    <col collapsed="false" customWidth="true" hidden="false" outlineLevel="0" max="10" min="10" style="1" width="28"/>
    <col collapsed="false" customWidth="true" hidden="false" outlineLevel="0" max="11" min="11" style="1" width="27"/>
    <col collapsed="false" customWidth="true" hidden="false" outlineLevel="0" max="12" min="12" style="1" width="16"/>
  </cols>
  <sheetData>
    <row r="1" customFormat="false" ht="27.75" hidden="false" customHeight="true" outlineLevel="0" collapsed="false">
      <c r="A1" s="2" t="s">
        <v>25</v>
      </c>
      <c r="B1" s="2" t="s">
        <v>26</v>
      </c>
      <c r="C1" s="2" t="s">
        <v>27</v>
      </c>
      <c r="D1" s="2" t="s">
        <v>28</v>
      </c>
      <c r="E1" s="2" t="s">
        <v>29</v>
      </c>
      <c r="F1" s="2" t="s">
        <v>30</v>
      </c>
      <c r="G1" s="2" t="s">
        <v>31</v>
      </c>
      <c r="H1" s="2" t="s">
        <v>32</v>
      </c>
      <c r="I1" s="2" t="s">
        <v>33</v>
      </c>
      <c r="J1" s="2" t="s">
        <v>34</v>
      </c>
      <c r="K1" s="2" t="s">
        <v>35</v>
      </c>
      <c r="L1" s="2" t="s">
        <v>36</v>
      </c>
    </row>
    <row r="2" customFormat="false" ht="54" hidden="false" customHeight="true" outlineLevel="0" collapsed="false">
      <c r="A2" s="3" t="s">
        <v>37</v>
      </c>
      <c r="B2" s="3" t="s">
        <v>38</v>
      </c>
      <c r="C2" s="3" t="s">
        <v>39</v>
      </c>
      <c r="D2" s="3" t="s">
        <v>40</v>
      </c>
      <c r="E2" s="4" t="s">
        <v>41</v>
      </c>
      <c r="F2" s="3" t="s">
        <v>42</v>
      </c>
      <c r="G2" s="3" t="s">
        <v>43</v>
      </c>
      <c r="H2" s="3" t="s">
        <v>44</v>
      </c>
      <c r="I2" s="3" t="s">
        <v>45</v>
      </c>
      <c r="J2" s="3" t="s">
        <v>46</v>
      </c>
      <c r="K2" s="3" t="s">
        <v>47</v>
      </c>
      <c r="L2" s="3" t="s">
        <v>48</v>
      </c>
    </row>
    <row r="3" customFormat="false" ht="54" hidden="false" customHeight="true" outlineLevel="0" collapsed="false">
      <c r="A3" s="3" t="s">
        <v>49</v>
      </c>
      <c r="B3" s="3" t="s">
        <v>50</v>
      </c>
      <c r="C3" s="3" t="s">
        <v>39</v>
      </c>
      <c r="D3" s="3" t="s">
        <v>51</v>
      </c>
      <c r="E3" s="4" t="s">
        <v>52</v>
      </c>
      <c r="F3" s="3" t="s">
        <v>53</v>
      </c>
      <c r="G3" s="3" t="s">
        <v>43</v>
      </c>
      <c r="H3" s="3" t="s">
        <v>54</v>
      </c>
      <c r="I3" s="3" t="s">
        <v>55</v>
      </c>
      <c r="J3" s="3" t="s">
        <v>56</v>
      </c>
      <c r="K3" s="3" t="s">
        <v>57</v>
      </c>
      <c r="L3" s="3" t="s">
        <v>58</v>
      </c>
    </row>
    <row r="4" customFormat="false" ht="54" hidden="false" customHeight="true" outlineLevel="0" collapsed="false">
      <c r="A4" s="3" t="s">
        <v>59</v>
      </c>
      <c r="B4" s="3" t="s">
        <v>60</v>
      </c>
      <c r="C4" s="3" t="s">
        <v>39</v>
      </c>
      <c r="D4" s="3" t="s">
        <v>61</v>
      </c>
      <c r="E4" s="4" t="s">
        <v>62</v>
      </c>
      <c r="F4" s="3" t="s">
        <v>63</v>
      </c>
      <c r="G4" s="3" t="s">
        <v>43</v>
      </c>
      <c r="H4" s="3" t="s">
        <v>64</v>
      </c>
      <c r="I4" s="3" t="s">
        <v>65</v>
      </c>
      <c r="J4" s="3" t="s">
        <v>66</v>
      </c>
      <c r="K4" s="3" t="s">
        <v>67</v>
      </c>
      <c r="L4" s="3" t="s">
        <v>68</v>
      </c>
    </row>
    <row r="5" customFormat="false" ht="54" hidden="false" customHeight="true" outlineLevel="0" collapsed="false">
      <c r="A5" s="3" t="s">
        <v>69</v>
      </c>
      <c r="B5" s="3" t="s">
        <v>70</v>
      </c>
      <c r="C5" s="3" t="s">
        <v>39</v>
      </c>
      <c r="D5" s="3" t="s">
        <v>71</v>
      </c>
      <c r="E5" s="5" t="s">
        <v>72</v>
      </c>
      <c r="F5" s="3" t="s">
        <v>73</v>
      </c>
      <c r="G5" s="3" t="s">
        <v>64</v>
      </c>
      <c r="H5" s="3" t="s">
        <v>43</v>
      </c>
      <c r="I5" s="3" t="s">
        <v>74</v>
      </c>
      <c r="J5" s="3" t="s">
        <v>75</v>
      </c>
      <c r="K5" s="3" t="s">
        <v>76</v>
      </c>
      <c r="L5" s="3" t="s">
        <v>77</v>
      </c>
    </row>
    <row r="6" customFormat="false" ht="54" hidden="false" customHeight="true" outlineLevel="0" collapsed="false">
      <c r="A6" s="3" t="s">
        <v>78</v>
      </c>
      <c r="B6" s="3" t="s">
        <v>79</v>
      </c>
      <c r="C6" s="3" t="s">
        <v>39</v>
      </c>
      <c r="D6" s="3" t="s">
        <v>80</v>
      </c>
      <c r="E6" s="5" t="s">
        <v>72</v>
      </c>
      <c r="F6" s="3" t="s">
        <v>81</v>
      </c>
      <c r="G6" s="3" t="s">
        <v>82</v>
      </c>
      <c r="H6" s="3" t="s">
        <v>83</v>
      </c>
      <c r="I6" s="3" t="s">
        <v>84</v>
      </c>
      <c r="J6" s="3" t="s">
        <v>85</v>
      </c>
      <c r="K6" s="3" t="s">
        <v>86</v>
      </c>
      <c r="L6" s="3" t="s">
        <v>87</v>
      </c>
    </row>
    <row r="7" customFormat="false" ht="54" hidden="false" customHeight="true" outlineLevel="0" collapsed="false">
      <c r="A7" s="3" t="s">
        <v>88</v>
      </c>
      <c r="B7" s="3" t="s">
        <v>89</v>
      </c>
      <c r="C7" s="3" t="s">
        <v>39</v>
      </c>
      <c r="D7" s="3" t="s">
        <v>90</v>
      </c>
      <c r="E7" s="4" t="s">
        <v>52</v>
      </c>
      <c r="F7" s="3" t="s">
        <v>91</v>
      </c>
      <c r="G7" s="3" t="s">
        <v>92</v>
      </c>
      <c r="H7" s="3" t="s">
        <v>43</v>
      </c>
      <c r="I7" s="3" t="s">
        <v>55</v>
      </c>
      <c r="J7" s="3" t="s">
        <v>93</v>
      </c>
      <c r="K7" s="3" t="s">
        <v>94</v>
      </c>
      <c r="L7" s="3" t="s">
        <v>95</v>
      </c>
    </row>
    <row r="8" customFormat="false" ht="54" hidden="false" customHeight="true" outlineLevel="0" collapsed="false">
      <c r="A8" s="3" t="s">
        <v>96</v>
      </c>
      <c r="B8" s="3" t="s">
        <v>97</v>
      </c>
      <c r="C8" s="3" t="s">
        <v>39</v>
      </c>
      <c r="D8" s="3" t="s">
        <v>98</v>
      </c>
      <c r="E8" s="5" t="s">
        <v>72</v>
      </c>
      <c r="F8" s="3" t="s">
        <v>99</v>
      </c>
      <c r="G8" s="3" t="s">
        <v>100</v>
      </c>
      <c r="H8" s="3" t="s">
        <v>43</v>
      </c>
      <c r="I8" s="3" t="s">
        <v>101</v>
      </c>
      <c r="J8" s="3" t="s">
        <v>102</v>
      </c>
      <c r="K8" s="3" t="s">
        <v>103</v>
      </c>
      <c r="L8" s="3" t="s">
        <v>104</v>
      </c>
    </row>
    <row r="9" customFormat="false" ht="54" hidden="false" customHeight="true" outlineLevel="0" collapsed="false">
      <c r="A9" s="3" t="s">
        <v>105</v>
      </c>
      <c r="B9" s="3" t="s">
        <v>106</v>
      </c>
      <c r="C9" s="3" t="s">
        <v>39</v>
      </c>
      <c r="D9" s="3" t="s">
        <v>107</v>
      </c>
      <c r="E9" s="5" t="s">
        <v>72</v>
      </c>
      <c r="F9" s="3" t="s">
        <v>108</v>
      </c>
      <c r="G9" s="3" t="s">
        <v>43</v>
      </c>
      <c r="H9" s="3" t="s">
        <v>109</v>
      </c>
      <c r="I9" s="3" t="s">
        <v>110</v>
      </c>
      <c r="J9" s="3" t="s">
        <v>111</v>
      </c>
      <c r="K9" s="3" t="s">
        <v>112</v>
      </c>
      <c r="L9" s="3" t="s">
        <v>113</v>
      </c>
    </row>
    <row r="10" customFormat="false" ht="54" hidden="false" customHeight="true" outlineLevel="0" collapsed="false">
      <c r="A10" s="3" t="s">
        <v>114</v>
      </c>
      <c r="B10" s="3" t="s">
        <v>106</v>
      </c>
      <c r="C10" s="3" t="s">
        <v>39</v>
      </c>
      <c r="D10" s="3" t="s">
        <v>115</v>
      </c>
      <c r="E10" s="4" t="s">
        <v>52</v>
      </c>
      <c r="F10" s="3" t="s">
        <v>116</v>
      </c>
      <c r="G10" s="3" t="s">
        <v>117</v>
      </c>
      <c r="H10" s="3" t="s">
        <v>118</v>
      </c>
      <c r="I10" s="3" t="s">
        <v>119</v>
      </c>
      <c r="J10" s="3" t="s">
        <v>120</v>
      </c>
      <c r="K10" s="3" t="s">
        <v>121</v>
      </c>
      <c r="L10" s="3" t="s">
        <v>122</v>
      </c>
    </row>
    <row r="11" customFormat="false" ht="54" hidden="false" customHeight="true" outlineLevel="0" collapsed="false">
      <c r="A11" s="3" t="s">
        <v>123</v>
      </c>
      <c r="B11" s="3" t="s">
        <v>124</v>
      </c>
      <c r="C11" s="3" t="s">
        <v>39</v>
      </c>
      <c r="D11" s="3" t="s">
        <v>125</v>
      </c>
      <c r="E11" s="5" t="s">
        <v>72</v>
      </c>
      <c r="F11" s="3" t="s">
        <v>126</v>
      </c>
      <c r="G11" s="3" t="s">
        <v>117</v>
      </c>
      <c r="H11" s="3" t="s">
        <v>43</v>
      </c>
      <c r="I11" s="3" t="s">
        <v>127</v>
      </c>
      <c r="J11" s="3" t="s">
        <v>128</v>
      </c>
      <c r="K11" s="3" t="s">
        <v>129</v>
      </c>
      <c r="L11" s="3" t="s">
        <v>130</v>
      </c>
    </row>
  </sheetData>
  <autoFilter ref="A1:L11"/>
  <printOptions headings="false" gridLines="false" gridLinesSet="true" horizontalCentered="false" verticalCentered="false"/>
  <pageMargins left="0.25" right="0.25" top="0.5" bottom="0.5" header="0.2" footer="0.2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&amp;C&amp;"Calibri,Bold"Operation Gates&amp;RControlled company record</oddHeader>
    <oddFooter>&amp;LPrinted copies are uncontrolled&amp;RPage &amp;P of &amp;N</oddFooter>
  </headerFooter>
  <drawing r:id="rId2"/>
  <legacyDrawing r:id="rId3"/>
  <tableParts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M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9"/>
    <col collapsed="false" customWidth="true" hidden="false" outlineLevel="0" max="2" min="2" style="1" width="19"/>
    <col collapsed="false" customWidth="true" hidden="false" outlineLevel="0" max="3" min="3" style="1" width="15"/>
    <col collapsed="false" customWidth="true" hidden="false" outlineLevel="0" max="4" min="4" style="1" width="20"/>
    <col collapsed="false" customWidth="true" hidden="false" outlineLevel="0" max="5" min="5" style="1" width="40"/>
    <col collapsed="false" customWidth="true" hidden="false" outlineLevel="0" max="6" min="6" style="1" width="13"/>
    <col collapsed="false" customWidth="true" hidden="false" outlineLevel="0" max="7" min="7" style="1" width="23"/>
    <col collapsed="false" customWidth="true" hidden="false" outlineLevel="0" max="8" min="8" style="1" width="19"/>
    <col collapsed="false" customWidth="true" hidden="false" outlineLevel="0" max="9" min="9" style="1" width="21"/>
    <col collapsed="false" customWidth="true" hidden="false" outlineLevel="0" max="10" min="10" style="1" width="12"/>
    <col collapsed="false" customWidth="true" hidden="false" outlineLevel="0" max="11" min="11" style="1" width="28"/>
    <col collapsed="false" customWidth="true" hidden="false" outlineLevel="0" max="12" min="12" style="1" width="27"/>
    <col collapsed="false" customWidth="true" hidden="false" outlineLevel="0" max="13" min="13" style="1" width="16"/>
  </cols>
  <sheetData>
    <row r="1" customFormat="false" ht="27.75" hidden="false" customHeight="true" outlineLevel="0" collapsed="false">
      <c r="A1" s="2" t="s">
        <v>131</v>
      </c>
      <c r="B1" s="2" t="s">
        <v>132</v>
      </c>
      <c r="C1" s="2" t="s">
        <v>133</v>
      </c>
      <c r="D1" s="2" t="s">
        <v>134</v>
      </c>
      <c r="E1" s="2" t="s">
        <v>135</v>
      </c>
      <c r="F1" s="2" t="s">
        <v>29</v>
      </c>
      <c r="G1" s="2" t="s">
        <v>30</v>
      </c>
      <c r="H1" s="2" t="s">
        <v>31</v>
      </c>
      <c r="I1" s="2" t="s">
        <v>32</v>
      </c>
      <c r="J1" s="2" t="s">
        <v>33</v>
      </c>
      <c r="K1" s="2" t="s">
        <v>34</v>
      </c>
      <c r="L1" s="2" t="s">
        <v>35</v>
      </c>
      <c r="M1" s="2" t="s">
        <v>36</v>
      </c>
    </row>
    <row r="2" customFormat="false" ht="54" hidden="false" customHeight="true" outlineLevel="0" collapsed="false">
      <c r="A2" s="3" t="s">
        <v>136</v>
      </c>
      <c r="B2" s="3" t="s">
        <v>137</v>
      </c>
      <c r="C2" s="3" t="s">
        <v>138</v>
      </c>
      <c r="D2" s="3" t="s">
        <v>139</v>
      </c>
      <c r="E2" s="3" t="s">
        <v>140</v>
      </c>
      <c r="F2" s="6" t="s">
        <v>39</v>
      </c>
      <c r="G2" s="3" t="s">
        <v>141</v>
      </c>
      <c r="H2" s="3" t="s">
        <v>43</v>
      </c>
      <c r="I2" s="3" t="s">
        <v>54</v>
      </c>
      <c r="J2" s="3" t="s">
        <v>142</v>
      </c>
      <c r="K2" s="3" t="s">
        <v>143</v>
      </c>
      <c r="L2" s="3" t="s">
        <v>144</v>
      </c>
      <c r="M2" s="3" t="s">
        <v>145</v>
      </c>
    </row>
    <row r="3" customFormat="false" ht="54" hidden="false" customHeight="true" outlineLevel="0" collapsed="false">
      <c r="A3" s="3" t="s">
        <v>146</v>
      </c>
      <c r="B3" s="3" t="s">
        <v>147</v>
      </c>
      <c r="C3" s="3" t="s">
        <v>148</v>
      </c>
      <c r="D3" s="3" t="s">
        <v>149</v>
      </c>
      <c r="E3" s="3" t="s">
        <v>140</v>
      </c>
      <c r="F3" s="6" t="s">
        <v>39</v>
      </c>
      <c r="G3" s="3" t="s">
        <v>150</v>
      </c>
      <c r="H3" s="3" t="s">
        <v>43</v>
      </c>
      <c r="I3" s="3" t="s">
        <v>64</v>
      </c>
      <c r="J3" s="3" t="s">
        <v>142</v>
      </c>
      <c r="K3" s="3" t="s">
        <v>151</v>
      </c>
      <c r="L3" s="3" t="s">
        <v>152</v>
      </c>
      <c r="M3" s="3" t="s">
        <v>153</v>
      </c>
    </row>
    <row r="4" customFormat="false" ht="54" hidden="false" customHeight="true" outlineLevel="0" collapsed="false">
      <c r="A4" s="3" t="s">
        <v>69</v>
      </c>
      <c r="B4" s="3" t="s">
        <v>154</v>
      </c>
      <c r="C4" s="3" t="s">
        <v>155</v>
      </c>
      <c r="D4" s="3" t="s">
        <v>156</v>
      </c>
      <c r="E4" s="3" t="s">
        <v>157</v>
      </c>
      <c r="F4" s="5" t="s">
        <v>72</v>
      </c>
      <c r="G4" s="3" t="s">
        <v>158</v>
      </c>
      <c r="H4" s="3" t="s">
        <v>64</v>
      </c>
      <c r="I4" s="3" t="s">
        <v>43</v>
      </c>
      <c r="J4" s="3" t="s">
        <v>159</v>
      </c>
      <c r="K4" s="3" t="s">
        <v>160</v>
      </c>
      <c r="L4" s="3" t="s">
        <v>76</v>
      </c>
      <c r="M4" s="3" t="s">
        <v>161</v>
      </c>
    </row>
    <row r="5" customFormat="false" ht="54" hidden="false" customHeight="true" outlineLevel="0" collapsed="false">
      <c r="A5" s="3" t="s">
        <v>162</v>
      </c>
      <c r="B5" s="3" t="s">
        <v>163</v>
      </c>
      <c r="C5" s="3" t="s">
        <v>155</v>
      </c>
      <c r="D5" s="3" t="s">
        <v>156</v>
      </c>
      <c r="E5" s="3" t="s">
        <v>157</v>
      </c>
      <c r="F5" s="5" t="s">
        <v>72</v>
      </c>
      <c r="G5" s="3" t="s">
        <v>164</v>
      </c>
      <c r="H5" s="3" t="s">
        <v>82</v>
      </c>
      <c r="I5" s="3" t="s">
        <v>64</v>
      </c>
      <c r="J5" s="3" t="s">
        <v>165</v>
      </c>
      <c r="K5" s="3" t="s">
        <v>166</v>
      </c>
      <c r="L5" s="3" t="s">
        <v>86</v>
      </c>
      <c r="M5" s="3" t="s">
        <v>167</v>
      </c>
    </row>
    <row r="6" customFormat="false" ht="54" hidden="false" customHeight="true" outlineLevel="0" collapsed="false">
      <c r="A6" s="3" t="s">
        <v>168</v>
      </c>
      <c r="B6" s="3" t="s">
        <v>163</v>
      </c>
      <c r="C6" s="3" t="s">
        <v>155</v>
      </c>
      <c r="D6" s="3" t="s">
        <v>149</v>
      </c>
      <c r="E6" s="3" t="s">
        <v>140</v>
      </c>
      <c r="F6" s="5" t="s">
        <v>72</v>
      </c>
      <c r="G6" s="3" t="s">
        <v>169</v>
      </c>
      <c r="H6" s="3" t="s">
        <v>82</v>
      </c>
      <c r="I6" s="3" t="s">
        <v>64</v>
      </c>
      <c r="J6" s="3" t="s">
        <v>165</v>
      </c>
      <c r="K6" s="3" t="s">
        <v>170</v>
      </c>
      <c r="L6" s="3" t="s">
        <v>171</v>
      </c>
      <c r="M6" s="3" t="s">
        <v>172</v>
      </c>
    </row>
    <row r="7" customFormat="false" ht="54" hidden="false" customHeight="true" outlineLevel="0" collapsed="false">
      <c r="A7" s="3" t="s">
        <v>173</v>
      </c>
      <c r="B7" s="3" t="s">
        <v>163</v>
      </c>
      <c r="C7" s="3" t="s">
        <v>155</v>
      </c>
      <c r="D7" s="3" t="s">
        <v>149</v>
      </c>
      <c r="E7" s="3" t="s">
        <v>140</v>
      </c>
      <c r="F7" s="5" t="s">
        <v>72</v>
      </c>
      <c r="G7" s="3" t="s">
        <v>174</v>
      </c>
      <c r="H7" s="3" t="s">
        <v>82</v>
      </c>
      <c r="I7" s="3" t="s">
        <v>64</v>
      </c>
      <c r="J7" s="3" t="s">
        <v>165</v>
      </c>
      <c r="K7" s="3" t="s">
        <v>170</v>
      </c>
      <c r="L7" s="3" t="s">
        <v>175</v>
      </c>
      <c r="M7" s="3" t="s">
        <v>176</v>
      </c>
    </row>
    <row r="8" customFormat="false" ht="54" hidden="false" customHeight="true" outlineLevel="0" collapsed="false">
      <c r="A8" s="3" t="s">
        <v>177</v>
      </c>
      <c r="B8" s="3" t="s">
        <v>178</v>
      </c>
      <c r="C8" s="3" t="s">
        <v>179</v>
      </c>
      <c r="D8" s="3" t="s">
        <v>180</v>
      </c>
      <c r="E8" s="3" t="s">
        <v>140</v>
      </c>
      <c r="F8" s="5" t="s">
        <v>72</v>
      </c>
      <c r="G8" s="3" t="s">
        <v>181</v>
      </c>
      <c r="H8" s="3" t="s">
        <v>64</v>
      </c>
      <c r="I8" s="3" t="s">
        <v>43</v>
      </c>
      <c r="J8" s="3" t="s">
        <v>182</v>
      </c>
      <c r="K8" s="3" t="s">
        <v>183</v>
      </c>
      <c r="L8" s="3" t="s">
        <v>184</v>
      </c>
      <c r="M8" s="3" t="s">
        <v>185</v>
      </c>
    </row>
    <row r="9" customFormat="false" ht="54" hidden="false" customHeight="true" outlineLevel="0" collapsed="false">
      <c r="A9" s="3" t="s">
        <v>186</v>
      </c>
      <c r="B9" s="3" t="s">
        <v>187</v>
      </c>
      <c r="C9" s="3" t="s">
        <v>188</v>
      </c>
      <c r="D9" s="3" t="s">
        <v>149</v>
      </c>
      <c r="E9" s="3" t="s">
        <v>140</v>
      </c>
      <c r="F9" s="6" t="s">
        <v>39</v>
      </c>
      <c r="G9" s="3" t="s">
        <v>189</v>
      </c>
      <c r="H9" s="3" t="s">
        <v>43</v>
      </c>
      <c r="I9" s="3" t="s">
        <v>54</v>
      </c>
      <c r="J9" s="3" t="s">
        <v>182</v>
      </c>
      <c r="K9" s="3" t="s">
        <v>190</v>
      </c>
      <c r="L9" s="3" t="s">
        <v>191</v>
      </c>
      <c r="M9" s="3" t="s">
        <v>192</v>
      </c>
    </row>
    <row r="10" customFormat="false" ht="54" hidden="false" customHeight="true" outlineLevel="0" collapsed="false">
      <c r="A10" s="3" t="s">
        <v>96</v>
      </c>
      <c r="B10" s="3" t="s">
        <v>193</v>
      </c>
      <c r="C10" s="3" t="s">
        <v>194</v>
      </c>
      <c r="D10" s="3" t="s">
        <v>139</v>
      </c>
      <c r="E10" s="3" t="s">
        <v>195</v>
      </c>
      <c r="F10" s="5" t="s">
        <v>72</v>
      </c>
      <c r="G10" s="3" t="s">
        <v>196</v>
      </c>
      <c r="H10" s="3" t="s">
        <v>100</v>
      </c>
      <c r="I10" s="3" t="s">
        <v>43</v>
      </c>
      <c r="J10" s="3" t="s">
        <v>197</v>
      </c>
      <c r="K10" s="3" t="s">
        <v>198</v>
      </c>
      <c r="L10" s="3" t="s">
        <v>199</v>
      </c>
      <c r="M10" s="3" t="s">
        <v>200</v>
      </c>
    </row>
    <row r="11" customFormat="false" ht="54" hidden="false" customHeight="true" outlineLevel="0" collapsed="false">
      <c r="A11" s="3" t="s">
        <v>88</v>
      </c>
      <c r="B11" s="3" t="s">
        <v>201</v>
      </c>
      <c r="C11" s="3" t="s">
        <v>202</v>
      </c>
      <c r="D11" s="3" t="s">
        <v>139</v>
      </c>
      <c r="E11" s="3" t="s">
        <v>140</v>
      </c>
      <c r="F11" s="6" t="s">
        <v>39</v>
      </c>
      <c r="G11" s="3" t="s">
        <v>203</v>
      </c>
      <c r="H11" s="3" t="s">
        <v>92</v>
      </c>
      <c r="I11" s="3" t="s">
        <v>43</v>
      </c>
      <c r="J11" s="3" t="s">
        <v>142</v>
      </c>
      <c r="K11" s="3" t="s">
        <v>204</v>
      </c>
      <c r="L11" s="3" t="s">
        <v>205</v>
      </c>
      <c r="M11" s="3" t="s">
        <v>206</v>
      </c>
    </row>
    <row r="12" customFormat="false" ht="54" hidden="false" customHeight="true" outlineLevel="0" collapsed="false">
      <c r="A12" s="3" t="s">
        <v>207</v>
      </c>
      <c r="B12" s="3" t="s">
        <v>208</v>
      </c>
      <c r="C12" s="3" t="s">
        <v>209</v>
      </c>
      <c r="D12" s="3" t="s">
        <v>139</v>
      </c>
      <c r="E12" s="3" t="s">
        <v>210</v>
      </c>
      <c r="F12" s="5" t="s">
        <v>72</v>
      </c>
      <c r="G12" s="3" t="s">
        <v>211</v>
      </c>
      <c r="H12" s="3" t="s">
        <v>212</v>
      </c>
      <c r="I12" s="3" t="s">
        <v>213</v>
      </c>
      <c r="J12" s="3" t="s">
        <v>214</v>
      </c>
      <c r="K12" s="3" t="s">
        <v>215</v>
      </c>
      <c r="L12" s="3" t="s">
        <v>216</v>
      </c>
      <c r="M12" s="3" t="s">
        <v>217</v>
      </c>
    </row>
    <row r="13" customFormat="false" ht="54" hidden="false" customHeight="true" outlineLevel="0" collapsed="false">
      <c r="A13" s="3" t="s">
        <v>218</v>
      </c>
      <c r="B13" s="3" t="s">
        <v>219</v>
      </c>
      <c r="C13" s="3" t="s">
        <v>220</v>
      </c>
      <c r="D13" s="3" t="s">
        <v>139</v>
      </c>
      <c r="E13" s="3" t="s">
        <v>221</v>
      </c>
      <c r="F13" s="7" t="s">
        <v>139</v>
      </c>
      <c r="G13" s="3" t="s">
        <v>222</v>
      </c>
      <c r="H13" s="3" t="s">
        <v>43</v>
      </c>
      <c r="I13" s="3" t="s">
        <v>223</v>
      </c>
      <c r="J13" s="3" t="s">
        <v>224</v>
      </c>
      <c r="K13" s="3" t="s">
        <v>225</v>
      </c>
      <c r="L13" s="3" t="s">
        <v>226</v>
      </c>
      <c r="M13" s="3" t="s">
        <v>227</v>
      </c>
    </row>
  </sheetData>
  <autoFilter ref="A1:M13"/>
  <printOptions headings="false" gridLines="false" gridLinesSet="true" horizontalCentered="false" verticalCentered="false"/>
  <pageMargins left="0.25" right="0.25" top="0.5" bottom="0.5" header="0.2" footer="0.2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&amp;C&amp;"Calibri,Bold"Qualified Chain&amp;RControlled company record</oddHeader>
    <oddFooter>&amp;LPrinted copies are uncontrolled&amp;RPage &amp;P of &amp;N</oddFooter>
  </headerFooter>
  <drawing r:id="rId2"/>
  <legacyDrawing r:id="rId3"/>
  <tableParts>
    <tablePart r:id="rId4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P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2"/>
    <col collapsed="false" customWidth="true" hidden="false" outlineLevel="0" max="3" min="2" style="1" width="14"/>
    <col collapsed="false" customWidth="true" hidden="false" outlineLevel="0" max="5" min="4" style="1" width="23"/>
    <col collapsed="false" customWidth="true" hidden="false" outlineLevel="0" max="6" min="6" style="1" width="19"/>
    <col collapsed="false" customWidth="true" hidden="false" outlineLevel="0" max="7" min="7" style="1" width="37"/>
    <col collapsed="false" customWidth="true" hidden="false" outlineLevel="0" max="8" min="8" style="1" width="32"/>
    <col collapsed="false" customWidth="true" hidden="false" outlineLevel="0" max="10" min="9" style="1" width="20"/>
    <col collapsed="false" customWidth="true" hidden="false" outlineLevel="0" max="11" min="11" style="1" width="16"/>
    <col collapsed="false" customWidth="true" hidden="false" outlineLevel="0" max="13" min="12" style="1" width="34"/>
    <col collapsed="false" customWidth="true" hidden="false" outlineLevel="0" max="14" min="14" style="1" width="42"/>
    <col collapsed="false" customWidth="true" hidden="false" outlineLevel="0" max="15" min="15" style="1" width="19"/>
    <col collapsed="false" customWidth="true" hidden="false" outlineLevel="0" max="16" min="16" style="1" width="16"/>
  </cols>
  <sheetData>
    <row r="1" customFormat="false" ht="27.75" hidden="false" customHeight="true" outlineLevel="0" collapsed="false">
      <c r="A1" s="2" t="s">
        <v>228</v>
      </c>
      <c r="B1" s="2" t="s">
        <v>229</v>
      </c>
      <c r="C1" s="2" t="s">
        <v>230</v>
      </c>
      <c r="D1" s="2" t="s">
        <v>231</v>
      </c>
      <c r="E1" s="2" t="s">
        <v>232</v>
      </c>
      <c r="F1" s="2" t="s">
        <v>233</v>
      </c>
      <c r="G1" s="2" t="s">
        <v>234</v>
      </c>
      <c r="H1" s="2" t="s">
        <v>235</v>
      </c>
      <c r="I1" s="2" t="s">
        <v>236</v>
      </c>
      <c r="J1" s="2" t="s">
        <v>237</v>
      </c>
      <c r="K1" s="2" t="s">
        <v>238</v>
      </c>
      <c r="L1" s="2" t="s">
        <v>239</v>
      </c>
      <c r="M1" s="2" t="s">
        <v>240</v>
      </c>
      <c r="N1" s="2" t="s">
        <v>241</v>
      </c>
      <c r="O1" s="2" t="s">
        <v>242</v>
      </c>
      <c r="P1" s="2" t="s">
        <v>36</v>
      </c>
    </row>
    <row r="2" customFormat="false" ht="54" hidden="false" customHeight="true" outlineLevel="0" collapsed="false">
      <c r="A2" s="3" t="s">
        <v>243</v>
      </c>
      <c r="B2" s="3" t="s">
        <v>244</v>
      </c>
      <c r="C2" s="3" t="s">
        <v>245</v>
      </c>
      <c r="D2" s="3" t="n">
        <v>0.31</v>
      </c>
      <c r="E2" s="3" t="n">
        <v>0.46</v>
      </c>
      <c r="F2" s="3"/>
      <c r="G2" s="3"/>
      <c r="H2" s="3" t="s">
        <v>246</v>
      </c>
      <c r="I2" s="8" t="n">
        <f aca="false">INTERCEPT({0.05,0.1,0.13,0.17,0.2,0.3},{0,3,6,9,12,18})+24*SLOPE({0.05,0.1,0.13,0.17,0.2,0.3},{0,3,6,9,12,18})</f>
        <v>0.372428571428571</v>
      </c>
      <c r="J2" s="8" t="n">
        <f aca="false">INTERCEPT({0.05,0.1,0.13,0.17,0.2,0.3},{0,3,6,9,12,18})+36*SLOPE({0.05,0.1,0.13,0.17,0.2,0.3},{0,3,6,9,12,18})</f>
        <v>0.533</v>
      </c>
      <c r="K2" s="8" t="n">
        <f aca="false">INDEX(LINEST({0.05,0.1,0.13,0.17,0.2,0.3},{0,3,6,9,12,18},TRUE(),TRUE()),3,2)</f>
        <v>0.00840917865872082</v>
      </c>
      <c r="L2" s="8" t="n">
        <f aca="false">INTERCEPT({0.05,0.1,0.13,0.17,0.2,0.3},{0,3,6,9,12,18})+24*SLOPE({0.05,0.1,0.13,0.17,0.2,0.3},{0,3,6,9,12,18})+2.131846786*INDEX(LINEST({0.05,0.1,0.13,0.17,0.2,0.3},{0,3,6,9,12,18},TRUE(),TRUE()),3,2)*SQRT(1/6+(24-AVERAGE({0,3,6,9,12,18}))^2/DEVSQ({0,3,6,9,12,18}))</f>
        <v>0.393531679143988</v>
      </c>
      <c r="M2" s="8" t="n">
        <f aca="false">INTERCEPT({0.05,0.1,0.13,0.17,0.2,0.3},{0,3,6,9,12,18})+36*SLOPE({0.05,0.1,0.13,0.17,0.2,0.3},{0,3,6,9,12,18})+2.131846786*INDEX(LINEST({0.05,0.1,0.13,0.17,0.2,0.3},{0,3,6,9,12,18},TRUE(),TRUE()),3,2)*SQRT(1/6+(36-AVERAGE({0,3,6,9,12,18}))^2/DEVSQ({0,3,6,9,12,18}))</f>
        <v>0.56840314730357</v>
      </c>
      <c r="N2" s="3" t="s">
        <v>247</v>
      </c>
      <c r="O2" s="3" t="s">
        <v>248</v>
      </c>
      <c r="P2" s="3" t="s">
        <v>249</v>
      </c>
    </row>
    <row r="3" customFormat="false" ht="54" hidden="false" customHeight="true" outlineLevel="0" collapsed="false">
      <c r="A3" s="3" t="s">
        <v>250</v>
      </c>
      <c r="B3" s="3" t="s">
        <v>251</v>
      </c>
      <c r="C3" s="3" t="s">
        <v>245</v>
      </c>
      <c r="D3" s="3" t="n">
        <v>0.3</v>
      </c>
      <c r="E3" s="3" t="n">
        <v>0.45</v>
      </c>
      <c r="F3" s="3"/>
      <c r="G3" s="3"/>
      <c r="H3" s="3" t="s">
        <v>252</v>
      </c>
      <c r="I3" s="8" t="n">
        <f aca="false">INTERCEPT({0.06,0.1,0.14,0.18,0.22,0.29},{0,3,6,9,12,18})+24*SLOPE({0.06,0.1,0.14,0.18,0.22,0.29},{0,3,6,9,12,18})</f>
        <v>0.370714285714286</v>
      </c>
      <c r="J3" s="8" t="n">
        <f aca="false">INTERCEPT({0.06,0.1,0.14,0.18,0.22,0.29},{0,3,6,9,12,18})+36*SLOPE({0.06,0.1,0.14,0.18,0.22,0.29},{0,3,6,9,12,18})</f>
        <v>0.525</v>
      </c>
      <c r="K3" s="8" t="n">
        <f aca="false">INDEX(LINEST({0.06,0.1,0.14,0.18,0.22,0.29},{0,3,6,9,12,18},TRUE(),TRUE()),3,2)</f>
        <v>0.00298807152333599</v>
      </c>
      <c r="L3" s="8" t="n">
        <f aca="false">INTERCEPT({0.06,0.1,0.14,0.18,0.22,0.29},{0,3,6,9,12,18})+24*SLOPE({0.06,0.1,0.14,0.18,0.22,0.29},{0,3,6,9,12,18})+2.131846786*INDEX(LINEST({0.06,0.1,0.14,0.18,0.22,0.29},{0,3,6,9,12,18},TRUE(),TRUE()),3,2)*SQRT(1/6+(24-AVERAGE({0,3,6,9,12,18}))^2/DEVSQ({0,3,6,9,12,18}))</f>
        <v>0.378212948518046</v>
      </c>
      <c r="M3" s="8" t="n">
        <f aca="false">INTERCEPT({0.06,0.1,0.14,0.18,0.22,0.29},{0,3,6,9,12,18})+36*SLOPE({0.06,0.1,0.14,0.18,0.22,0.29},{0,3,6,9,12,18})+2.131846786*INDEX(LINEST({0.06,0.1,0.14,0.18,0.22,0.29},{0,3,6,9,12,18},TRUE(),TRUE()),3,2)*SQRT(1/6+(36-AVERAGE({0,3,6,9,12,18}))^2/DEVSQ({0,3,6,9,12,18}))</f>
        <v>0.537579960610607</v>
      </c>
      <c r="N3" s="3" t="s">
        <v>247</v>
      </c>
      <c r="O3" s="3" t="s">
        <v>248</v>
      </c>
      <c r="P3" s="3" t="s">
        <v>253</v>
      </c>
    </row>
    <row r="4" customFormat="false" ht="54" hidden="false" customHeight="true" outlineLevel="0" collapsed="false">
      <c r="A4" s="3" t="s">
        <v>254</v>
      </c>
      <c r="B4" s="3" t="s">
        <v>255</v>
      </c>
      <c r="C4" s="3" t="s">
        <v>245</v>
      </c>
      <c r="D4" s="3" t="n">
        <v>0.36</v>
      </c>
      <c r="E4" s="3" t="n">
        <v>0.49</v>
      </c>
      <c r="F4" s="3"/>
      <c r="G4" s="3"/>
      <c r="H4" s="3" t="s">
        <v>246</v>
      </c>
      <c r="I4" s="8" t="n">
        <f aca="false">INTERCEPT({0.07,0.11,0.16,0.21,0.26,0.35},{0,3,6,9,12,18})+24*SLOPE({0.07,0.11,0.16,0.21,0.26,0.35},{0,3,6,9,12,18})</f>
        <v>0.446285714285714</v>
      </c>
      <c r="J4" s="8" t="n">
        <f aca="false">INTERCEPT({0.07,0.11,0.16,0.21,0.26,0.35},{0,3,6,9,12,18})+36*SLOPE({0.07,0.11,0.16,0.21,0.26,0.35},{0,3,6,9,12,18})</f>
        <v>0.636</v>
      </c>
      <c r="K4" s="8" t="n">
        <f aca="false">INDEX(LINEST({0.07,0.11,0.16,0.21,0.26,0.35},{0,3,6,9,12,18},TRUE(),TRUE()),3,2)</f>
        <v>0.00338061701891407</v>
      </c>
      <c r="L4" s="8" t="n">
        <f aca="false">INTERCEPT({0.07,0.11,0.16,0.21,0.26,0.35},{0,3,6,9,12,18})+24*SLOPE({0.07,0.11,0.16,0.21,0.26,0.35},{0,3,6,9,12,18})+2.131846786*INDEX(LINEST({0.07,0.11,0.16,0.21,0.26,0.35},{0,3,6,9,12,18},TRUE(),TRUE()),3,2)*SQRT(1/6+(24-AVERAGE({0,3,6,9,12,18}))^2/DEVSQ({0,3,6,9,12,18}))</f>
        <v>0.454769482795107</v>
      </c>
      <c r="M4" s="8" t="n">
        <f aca="false">INTERCEPT({0.07,0.11,0.16,0.21,0.26,0.35},{0,3,6,9,12,18})+36*SLOPE({0.07,0.11,0.16,0.21,0.26,0.35},{0,3,6,9,12,18})+2.131846786*INDEX(LINEST({0.07,0.11,0.16,0.21,0.26,0.35},{0,3,6,9,12,18},TRUE(),TRUE()),3,2)*SQRT(1/6+(36-AVERAGE({0,3,6,9,12,18}))^2/DEVSQ({0,3,6,9,12,18}))</f>
        <v>0.650232600727712</v>
      </c>
      <c r="N4" s="3" t="s">
        <v>247</v>
      </c>
      <c r="O4" s="3" t="s">
        <v>248</v>
      </c>
      <c r="P4" s="3" t="s">
        <v>256</v>
      </c>
    </row>
  </sheetData>
  <autoFilter ref="A1:P4"/>
  <printOptions headings="false" gridLines="false" gridLinesSet="true" horizontalCentered="false" verticalCentered="false"/>
  <pageMargins left="0.25" right="0.25" top="0.5" bottom="0.5" header="0.2" footer="0.2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&amp;C&amp;"Calibri,Bold"Impurity A Analysis&amp;RControlled company record</oddHeader>
    <oddFooter>&amp;LPrinted copies are uncontrolled&amp;RPage &amp;P of &amp;N</oddFooter>
  </headerFooter>
  <drawing r:id="rId2"/>
  <legacyDrawing r:id="rId3"/>
  <tableParts>
    <tablePart r:id="rId4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6"/>
    <col collapsed="false" customWidth="true" hidden="false" outlineLevel="0" max="2" min="2" style="1" width="44"/>
    <col collapsed="false" customWidth="true" hidden="false" outlineLevel="0" max="3" min="3" style="1" width="23"/>
    <col collapsed="false" customWidth="true" hidden="false" outlineLevel="0" max="4" min="4" style="1" width="13"/>
    <col collapsed="false" customWidth="true" hidden="false" outlineLevel="0" max="5" min="5" style="1" width="23"/>
    <col collapsed="false" customWidth="true" hidden="false" outlineLevel="0" max="6" min="6" style="1" width="19"/>
    <col collapsed="false" customWidth="true" hidden="false" outlineLevel="0" max="7" min="7" style="1" width="21"/>
    <col collapsed="false" customWidth="true" hidden="false" outlineLevel="0" max="8" min="8" style="1" width="12"/>
    <col collapsed="false" customWidth="true" hidden="false" outlineLevel="0" max="9" min="9" style="1" width="28"/>
    <col collapsed="false" customWidth="true" hidden="false" outlineLevel="0" max="10" min="10" style="1" width="27"/>
    <col collapsed="false" customWidth="true" hidden="false" outlineLevel="0" max="11" min="11" style="1" width="16"/>
  </cols>
  <sheetData>
    <row r="1" customFormat="false" ht="27.75" hidden="false" customHeight="true" outlineLevel="0" collapsed="false">
      <c r="A1" s="2" t="s">
        <v>257</v>
      </c>
      <c r="B1" s="2" t="s">
        <v>258</v>
      </c>
      <c r="C1" s="2" t="s">
        <v>259</v>
      </c>
      <c r="D1" s="2" t="s">
        <v>29</v>
      </c>
      <c r="E1" s="2" t="s">
        <v>30</v>
      </c>
      <c r="F1" s="2" t="s">
        <v>31</v>
      </c>
      <c r="G1" s="2" t="s">
        <v>32</v>
      </c>
      <c r="H1" s="2" t="s">
        <v>33</v>
      </c>
      <c r="I1" s="2" t="s">
        <v>34</v>
      </c>
      <c r="J1" s="2" t="s">
        <v>35</v>
      </c>
      <c r="K1" s="2" t="s">
        <v>36</v>
      </c>
    </row>
    <row r="2" customFormat="false" ht="54" hidden="false" customHeight="true" outlineLevel="0" collapsed="false">
      <c r="A2" s="3" t="s">
        <v>260</v>
      </c>
      <c r="B2" s="3" t="s">
        <v>261</v>
      </c>
      <c r="C2" s="3" t="s">
        <v>262</v>
      </c>
      <c r="D2" s="6" t="s">
        <v>39</v>
      </c>
      <c r="E2" s="3" t="s">
        <v>263</v>
      </c>
      <c r="F2" s="3" t="s">
        <v>117</v>
      </c>
      <c r="G2" s="3" t="s">
        <v>264</v>
      </c>
      <c r="H2" s="3" t="s">
        <v>106</v>
      </c>
      <c r="I2" s="3" t="s">
        <v>265</v>
      </c>
      <c r="J2" s="3" t="s">
        <v>266</v>
      </c>
      <c r="K2" s="3" t="s">
        <v>267</v>
      </c>
    </row>
    <row r="3" customFormat="false" ht="54" hidden="false" customHeight="true" outlineLevel="0" collapsed="false">
      <c r="A3" s="3" t="s">
        <v>268</v>
      </c>
      <c r="B3" s="3" t="s">
        <v>269</v>
      </c>
      <c r="C3" s="3" t="s">
        <v>270</v>
      </c>
      <c r="D3" s="4" t="s">
        <v>52</v>
      </c>
      <c r="E3" s="3" t="s">
        <v>271</v>
      </c>
      <c r="F3" s="3" t="s">
        <v>43</v>
      </c>
      <c r="G3" s="3" t="s">
        <v>262</v>
      </c>
      <c r="H3" s="3" t="s">
        <v>272</v>
      </c>
      <c r="I3" s="3" t="s">
        <v>273</v>
      </c>
      <c r="J3" s="3" t="s">
        <v>274</v>
      </c>
      <c r="K3" s="3" t="s">
        <v>275</v>
      </c>
    </row>
    <row r="4" customFormat="false" ht="54" hidden="false" customHeight="true" outlineLevel="0" collapsed="false">
      <c r="A4" s="3" t="s">
        <v>276</v>
      </c>
      <c r="B4" s="3" t="s">
        <v>277</v>
      </c>
      <c r="C4" s="3" t="s">
        <v>278</v>
      </c>
      <c r="D4" s="5" t="s">
        <v>72</v>
      </c>
      <c r="E4" s="3" t="s">
        <v>279</v>
      </c>
      <c r="F4" s="3" t="s">
        <v>280</v>
      </c>
      <c r="G4" s="3" t="s">
        <v>262</v>
      </c>
      <c r="H4" s="3" t="s">
        <v>281</v>
      </c>
      <c r="I4" s="3" t="s">
        <v>282</v>
      </c>
      <c r="J4" s="3" t="s">
        <v>283</v>
      </c>
      <c r="K4" s="3" t="s">
        <v>284</v>
      </c>
    </row>
    <row r="5" customFormat="false" ht="54" hidden="false" customHeight="true" outlineLevel="0" collapsed="false">
      <c r="A5" s="3" t="s">
        <v>285</v>
      </c>
      <c r="B5" s="3" t="s">
        <v>286</v>
      </c>
      <c r="C5" s="3" t="s">
        <v>270</v>
      </c>
      <c r="D5" s="5" t="s">
        <v>72</v>
      </c>
      <c r="E5" s="3" t="s">
        <v>287</v>
      </c>
      <c r="F5" s="3" t="s">
        <v>288</v>
      </c>
      <c r="G5" s="3" t="s">
        <v>289</v>
      </c>
      <c r="H5" s="3" t="s">
        <v>281</v>
      </c>
      <c r="I5" s="3" t="s">
        <v>290</v>
      </c>
      <c r="J5" s="3" t="s">
        <v>291</v>
      </c>
      <c r="K5" s="3" t="s">
        <v>292</v>
      </c>
    </row>
    <row r="6" customFormat="false" ht="54" hidden="false" customHeight="true" outlineLevel="0" collapsed="false">
      <c r="A6" s="3" t="s">
        <v>293</v>
      </c>
      <c r="B6" s="3" t="s">
        <v>294</v>
      </c>
      <c r="C6" s="3" t="s">
        <v>295</v>
      </c>
      <c r="D6" s="5" t="s">
        <v>72</v>
      </c>
      <c r="E6" s="3" t="s">
        <v>296</v>
      </c>
      <c r="F6" s="3" t="s">
        <v>280</v>
      </c>
      <c r="G6" s="3" t="s">
        <v>297</v>
      </c>
      <c r="H6" s="3" t="s">
        <v>281</v>
      </c>
      <c r="I6" s="3" t="s">
        <v>298</v>
      </c>
      <c r="J6" s="3" t="s">
        <v>299</v>
      </c>
      <c r="K6" s="3" t="s">
        <v>300</v>
      </c>
    </row>
    <row r="7" customFormat="false" ht="54" hidden="false" customHeight="true" outlineLevel="0" collapsed="false">
      <c r="A7" s="3" t="s">
        <v>301</v>
      </c>
      <c r="B7" s="3" t="s">
        <v>302</v>
      </c>
      <c r="C7" s="3" t="s">
        <v>303</v>
      </c>
      <c r="D7" s="5" t="s">
        <v>72</v>
      </c>
      <c r="E7" s="3" t="s">
        <v>304</v>
      </c>
      <c r="F7" s="3" t="s">
        <v>212</v>
      </c>
      <c r="G7" s="3" t="s">
        <v>305</v>
      </c>
      <c r="H7" s="3" t="s">
        <v>281</v>
      </c>
      <c r="I7" s="3" t="s">
        <v>306</v>
      </c>
      <c r="J7" s="3" t="s">
        <v>307</v>
      </c>
      <c r="K7" s="3" t="s">
        <v>308</v>
      </c>
    </row>
    <row r="8" customFormat="false" ht="54" hidden="false" customHeight="true" outlineLevel="0" collapsed="false">
      <c r="A8" s="3" t="s">
        <v>309</v>
      </c>
      <c r="B8" s="3" t="s">
        <v>310</v>
      </c>
      <c r="C8" s="3" t="s">
        <v>270</v>
      </c>
      <c r="D8" s="4" t="s">
        <v>311</v>
      </c>
      <c r="E8" s="3" t="s">
        <v>312</v>
      </c>
      <c r="F8" s="3" t="s">
        <v>117</v>
      </c>
      <c r="G8" s="3" t="s">
        <v>43</v>
      </c>
      <c r="H8" s="3" t="s">
        <v>313</v>
      </c>
      <c r="I8" s="3" t="s">
        <v>314</v>
      </c>
      <c r="J8" s="3" t="s">
        <v>315</v>
      </c>
      <c r="K8" s="3" t="s">
        <v>316</v>
      </c>
    </row>
  </sheetData>
  <autoFilter ref="A1:K8"/>
  <printOptions headings="false" gridLines="false" gridLinesSet="true" horizontalCentered="false" verticalCentered="false"/>
  <pageMargins left="0.25" right="0.25" top="0.5" bottom="0.5" header="0.2" footer="0.2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&amp;C&amp;"Calibri,Bold"Authority Response&amp;RControlled company record</oddHeader>
    <oddFooter>&amp;LPrinted copies are uncontrolled&amp;RPage &amp;P of &amp;N</oddFooter>
  </headerFooter>
  <drawing r:id="rId2"/>
  <legacyDrawing r:id="rId3"/>
  <tableParts>
    <tablePart r:id="rId4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2"/>
    <col collapsed="false" customWidth="true" hidden="false" outlineLevel="0" max="2" min="2" style="1" width="22"/>
    <col collapsed="false" customWidth="true" hidden="false" outlineLevel="0" max="3" min="3" style="1" width="24"/>
    <col collapsed="false" customWidth="true" hidden="false" outlineLevel="0" max="4" min="4" style="1" width="19"/>
    <col collapsed="false" customWidth="true" hidden="false" outlineLevel="0" max="5" min="5" style="1" width="21"/>
    <col collapsed="false" customWidth="true" hidden="false" outlineLevel="0" max="6" min="6" style="1" width="12"/>
    <col collapsed="false" customWidth="true" hidden="false" outlineLevel="0" max="7" min="7" style="1" width="28"/>
    <col collapsed="false" customWidth="true" hidden="false" outlineLevel="0" max="8" min="8" style="1" width="27"/>
    <col collapsed="false" customWidth="true" hidden="false" outlineLevel="0" max="9" min="9" style="1" width="12"/>
    <col collapsed="false" customWidth="true" hidden="false" outlineLevel="0" max="10" min="10" style="1" width="38"/>
    <col collapsed="false" customWidth="true" hidden="false" outlineLevel="0" max="11" min="11" style="1" width="13"/>
  </cols>
  <sheetData>
    <row r="1" customFormat="false" ht="27.75" hidden="false" customHeight="true" outlineLevel="0" collapsed="false">
      <c r="A1" s="2" t="s">
        <v>317</v>
      </c>
      <c r="B1" s="2" t="s">
        <v>318</v>
      </c>
      <c r="C1" s="2" t="s">
        <v>319</v>
      </c>
      <c r="D1" s="2" t="s">
        <v>31</v>
      </c>
      <c r="E1" s="2" t="s">
        <v>32</v>
      </c>
      <c r="F1" s="2" t="s">
        <v>33</v>
      </c>
      <c r="G1" s="2" t="s">
        <v>34</v>
      </c>
      <c r="H1" s="2" t="s">
        <v>35</v>
      </c>
      <c r="I1" s="2" t="s">
        <v>320</v>
      </c>
      <c r="J1" s="2" t="s">
        <v>321</v>
      </c>
      <c r="K1" s="2" t="s">
        <v>322</v>
      </c>
    </row>
    <row r="2" customFormat="false" ht="54" hidden="false" customHeight="true" outlineLevel="0" collapsed="false">
      <c r="A2" s="3" t="s">
        <v>323</v>
      </c>
      <c r="B2" s="3" t="s">
        <v>324</v>
      </c>
      <c r="C2" s="3" t="s">
        <v>325</v>
      </c>
      <c r="D2" s="3" t="s">
        <v>43</v>
      </c>
      <c r="E2" s="3" t="s">
        <v>44</v>
      </c>
      <c r="F2" s="3" t="s">
        <v>45</v>
      </c>
      <c r="G2" s="3" t="s">
        <v>326</v>
      </c>
      <c r="H2" s="3" t="s">
        <v>327</v>
      </c>
      <c r="I2" s="4" t="s">
        <v>328</v>
      </c>
      <c r="J2" s="3" t="s">
        <v>329</v>
      </c>
      <c r="K2" s="3" t="s">
        <v>14</v>
      </c>
    </row>
    <row r="3" customFormat="false" ht="54" hidden="false" customHeight="true" outlineLevel="0" collapsed="false">
      <c r="A3" s="3" t="s">
        <v>330</v>
      </c>
      <c r="B3" s="3" t="s">
        <v>331</v>
      </c>
      <c r="C3" s="3" t="s">
        <v>332</v>
      </c>
      <c r="D3" s="3" t="s">
        <v>64</v>
      </c>
      <c r="E3" s="3" t="s">
        <v>43</v>
      </c>
      <c r="F3" s="3" t="s">
        <v>333</v>
      </c>
      <c r="G3" s="3" t="s">
        <v>334</v>
      </c>
      <c r="H3" s="3" t="s">
        <v>335</v>
      </c>
      <c r="I3" s="5" t="s">
        <v>336</v>
      </c>
      <c r="J3" s="3" t="s">
        <v>337</v>
      </c>
      <c r="K3" s="3" t="s">
        <v>14</v>
      </c>
    </row>
    <row r="4" customFormat="false" ht="54" hidden="false" customHeight="true" outlineLevel="0" collapsed="false">
      <c r="A4" s="3" t="s">
        <v>338</v>
      </c>
      <c r="B4" s="3" t="s">
        <v>339</v>
      </c>
      <c r="C4" s="3" t="s">
        <v>340</v>
      </c>
      <c r="D4" s="3" t="s">
        <v>64</v>
      </c>
      <c r="E4" s="3" t="s">
        <v>82</v>
      </c>
      <c r="F4" s="3" t="s">
        <v>341</v>
      </c>
      <c r="G4" s="3" t="s">
        <v>342</v>
      </c>
      <c r="H4" s="3" t="s">
        <v>343</v>
      </c>
      <c r="I4" s="5" t="s">
        <v>336</v>
      </c>
      <c r="J4" s="3" t="s">
        <v>344</v>
      </c>
      <c r="K4" s="3" t="s">
        <v>14</v>
      </c>
    </row>
    <row r="5" customFormat="false" ht="54" hidden="false" customHeight="true" outlineLevel="0" collapsed="false">
      <c r="A5" s="3" t="s">
        <v>345</v>
      </c>
      <c r="B5" s="3" t="s">
        <v>346</v>
      </c>
      <c r="C5" s="3" t="s">
        <v>347</v>
      </c>
      <c r="D5" s="3" t="s">
        <v>82</v>
      </c>
      <c r="E5" s="3" t="s">
        <v>43</v>
      </c>
      <c r="F5" s="3" t="s">
        <v>348</v>
      </c>
      <c r="G5" s="3" t="s">
        <v>349</v>
      </c>
      <c r="H5" s="3" t="s">
        <v>350</v>
      </c>
      <c r="I5" s="5" t="s">
        <v>336</v>
      </c>
      <c r="J5" s="3" t="s">
        <v>351</v>
      </c>
      <c r="K5" s="3" t="s">
        <v>14</v>
      </c>
    </row>
    <row r="6" customFormat="false" ht="54" hidden="false" customHeight="true" outlineLevel="0" collapsed="false">
      <c r="A6" s="3" t="s">
        <v>352</v>
      </c>
      <c r="B6" s="3" t="s">
        <v>353</v>
      </c>
      <c r="C6" s="3" t="s">
        <v>354</v>
      </c>
      <c r="D6" s="3" t="s">
        <v>100</v>
      </c>
      <c r="E6" s="3" t="s">
        <v>43</v>
      </c>
      <c r="F6" s="3" t="s">
        <v>355</v>
      </c>
      <c r="G6" s="3" t="s">
        <v>356</v>
      </c>
      <c r="H6" s="3" t="s">
        <v>357</v>
      </c>
      <c r="I6" s="5" t="s">
        <v>336</v>
      </c>
      <c r="J6" s="3" t="s">
        <v>358</v>
      </c>
      <c r="K6" s="3" t="s">
        <v>14</v>
      </c>
    </row>
    <row r="7" customFormat="false" ht="54" hidden="false" customHeight="true" outlineLevel="0" collapsed="false">
      <c r="A7" s="3" t="s">
        <v>359</v>
      </c>
      <c r="B7" s="3" t="s">
        <v>360</v>
      </c>
      <c r="C7" s="3" t="s">
        <v>361</v>
      </c>
      <c r="D7" s="3" t="s">
        <v>43</v>
      </c>
      <c r="E7" s="3" t="s">
        <v>54</v>
      </c>
      <c r="F7" s="3" t="s">
        <v>362</v>
      </c>
      <c r="G7" s="3" t="s">
        <v>363</v>
      </c>
      <c r="H7" s="3" t="s">
        <v>364</v>
      </c>
      <c r="I7" s="5" t="s">
        <v>365</v>
      </c>
      <c r="J7" s="3" t="s">
        <v>366</v>
      </c>
      <c r="K7" s="3" t="s">
        <v>14</v>
      </c>
    </row>
    <row r="8" customFormat="false" ht="54" hidden="false" customHeight="true" outlineLevel="0" collapsed="false">
      <c r="A8" s="3" t="s">
        <v>367</v>
      </c>
      <c r="B8" s="3" t="s">
        <v>368</v>
      </c>
      <c r="C8" s="3" t="s">
        <v>369</v>
      </c>
      <c r="D8" s="3" t="s">
        <v>43</v>
      </c>
      <c r="E8" s="3" t="s">
        <v>54</v>
      </c>
      <c r="F8" s="3" t="s">
        <v>370</v>
      </c>
      <c r="G8" s="3" t="s">
        <v>371</v>
      </c>
      <c r="H8" s="3" t="s">
        <v>372</v>
      </c>
      <c r="I8" s="4" t="s">
        <v>373</v>
      </c>
      <c r="J8" s="3" t="s">
        <v>374</v>
      </c>
      <c r="K8" s="3" t="s">
        <v>14</v>
      </c>
    </row>
    <row r="9" customFormat="false" ht="54" hidden="false" customHeight="true" outlineLevel="0" collapsed="false">
      <c r="A9" s="3" t="s">
        <v>375</v>
      </c>
      <c r="B9" s="3" t="s">
        <v>376</v>
      </c>
      <c r="C9" s="3" t="s">
        <v>377</v>
      </c>
      <c r="D9" s="3" t="s">
        <v>43</v>
      </c>
      <c r="E9" s="3" t="s">
        <v>54</v>
      </c>
      <c r="F9" s="3" t="s">
        <v>378</v>
      </c>
      <c r="G9" s="3" t="s">
        <v>379</v>
      </c>
      <c r="H9" s="3" t="s">
        <v>380</v>
      </c>
      <c r="I9" s="5" t="s">
        <v>381</v>
      </c>
      <c r="J9" s="3" t="s">
        <v>382</v>
      </c>
      <c r="K9" s="3" t="s">
        <v>14</v>
      </c>
    </row>
    <row r="10" customFormat="false" ht="54" hidden="false" customHeight="true" outlineLevel="0" collapsed="false">
      <c r="A10" s="3" t="s">
        <v>383</v>
      </c>
      <c r="B10" s="3" t="s">
        <v>384</v>
      </c>
      <c r="C10" s="3" t="s">
        <v>385</v>
      </c>
      <c r="D10" s="3" t="s">
        <v>43</v>
      </c>
      <c r="E10" s="3" t="s">
        <v>54</v>
      </c>
      <c r="F10" s="3" t="s">
        <v>386</v>
      </c>
      <c r="G10" s="3" t="s">
        <v>387</v>
      </c>
      <c r="H10" s="3" t="s">
        <v>388</v>
      </c>
      <c r="I10" s="5" t="s">
        <v>389</v>
      </c>
      <c r="J10" s="3" t="s">
        <v>390</v>
      </c>
      <c r="K10" s="3" t="s">
        <v>14</v>
      </c>
    </row>
    <row r="11" customFormat="false" ht="54" hidden="false" customHeight="true" outlineLevel="0" collapsed="false">
      <c r="A11" s="3" t="s">
        <v>391</v>
      </c>
      <c r="B11" s="3" t="s">
        <v>392</v>
      </c>
      <c r="C11" s="3" t="s">
        <v>393</v>
      </c>
      <c r="D11" s="3" t="s">
        <v>92</v>
      </c>
      <c r="E11" s="3" t="s">
        <v>43</v>
      </c>
      <c r="F11" s="3" t="s">
        <v>394</v>
      </c>
      <c r="G11" s="3" t="s">
        <v>395</v>
      </c>
      <c r="H11" s="3" t="s">
        <v>396</v>
      </c>
      <c r="I11" s="5" t="s">
        <v>365</v>
      </c>
      <c r="J11" s="3" t="s">
        <v>397</v>
      </c>
      <c r="K11" s="3" t="s">
        <v>14</v>
      </c>
    </row>
    <row r="12" customFormat="false" ht="54" hidden="false" customHeight="true" outlineLevel="0" collapsed="false">
      <c r="A12" s="3" t="s">
        <v>398</v>
      </c>
      <c r="B12" s="3" t="s">
        <v>399</v>
      </c>
      <c r="C12" s="3" t="s">
        <v>400</v>
      </c>
      <c r="D12" s="3" t="s">
        <v>43</v>
      </c>
      <c r="E12" s="3" t="s">
        <v>100</v>
      </c>
      <c r="F12" s="3" t="s">
        <v>401</v>
      </c>
      <c r="G12" s="3" t="s">
        <v>402</v>
      </c>
      <c r="H12" s="3" t="s">
        <v>403</v>
      </c>
      <c r="I12" s="5" t="s">
        <v>404</v>
      </c>
      <c r="J12" s="3" t="s">
        <v>405</v>
      </c>
      <c r="K12" s="3" t="s">
        <v>14</v>
      </c>
    </row>
    <row r="13" customFormat="false" ht="54" hidden="false" customHeight="true" outlineLevel="0" collapsed="false">
      <c r="A13" s="3" t="s">
        <v>406</v>
      </c>
      <c r="B13" s="3" t="s">
        <v>407</v>
      </c>
      <c r="C13" s="3" t="s">
        <v>408</v>
      </c>
      <c r="D13" s="3" t="s">
        <v>212</v>
      </c>
      <c r="E13" s="3" t="s">
        <v>409</v>
      </c>
      <c r="F13" s="3" t="s">
        <v>410</v>
      </c>
      <c r="G13" s="3" t="s">
        <v>411</v>
      </c>
      <c r="H13" s="3" t="s">
        <v>412</v>
      </c>
      <c r="I13" s="5" t="s">
        <v>413</v>
      </c>
      <c r="J13" s="3" t="s">
        <v>414</v>
      </c>
      <c r="K13" s="3" t="s">
        <v>14</v>
      </c>
    </row>
    <row r="14" customFormat="false" ht="54" hidden="false" customHeight="true" outlineLevel="0" collapsed="false">
      <c r="A14" s="3" t="s">
        <v>415</v>
      </c>
      <c r="B14" s="3" t="s">
        <v>416</v>
      </c>
      <c r="C14" s="3" t="s">
        <v>417</v>
      </c>
      <c r="D14" s="3" t="s">
        <v>418</v>
      </c>
      <c r="E14" s="3" t="s">
        <v>43</v>
      </c>
      <c r="F14" s="3" t="s">
        <v>370</v>
      </c>
      <c r="G14" s="3" t="s">
        <v>419</v>
      </c>
      <c r="H14" s="3" t="s">
        <v>420</v>
      </c>
      <c r="I14" s="4" t="s">
        <v>421</v>
      </c>
      <c r="J14" s="3" t="s">
        <v>422</v>
      </c>
      <c r="K14" s="3" t="s">
        <v>14</v>
      </c>
    </row>
    <row r="15" customFormat="false" ht="54" hidden="false" customHeight="true" outlineLevel="0" collapsed="false">
      <c r="A15" s="3" t="s">
        <v>423</v>
      </c>
      <c r="B15" s="3" t="s">
        <v>424</v>
      </c>
      <c r="C15" s="3" t="s">
        <v>425</v>
      </c>
      <c r="D15" s="3" t="s">
        <v>43</v>
      </c>
      <c r="E15" s="3" t="s">
        <v>109</v>
      </c>
      <c r="F15" s="3" t="s">
        <v>426</v>
      </c>
      <c r="G15" s="3" t="s">
        <v>427</v>
      </c>
      <c r="H15" s="3" t="s">
        <v>428</v>
      </c>
      <c r="I15" s="5" t="s">
        <v>429</v>
      </c>
      <c r="J15" s="3" t="s">
        <v>430</v>
      </c>
      <c r="K15" s="3" t="s">
        <v>14</v>
      </c>
    </row>
    <row r="16" customFormat="false" ht="54" hidden="false" customHeight="true" outlineLevel="0" collapsed="false">
      <c r="A16" s="3" t="s">
        <v>431</v>
      </c>
      <c r="B16" s="3" t="s">
        <v>432</v>
      </c>
      <c r="C16" s="3" t="s">
        <v>433</v>
      </c>
      <c r="D16" s="3" t="s">
        <v>43</v>
      </c>
      <c r="E16" s="3" t="s">
        <v>262</v>
      </c>
      <c r="F16" s="3" t="s">
        <v>370</v>
      </c>
      <c r="G16" s="3" t="s">
        <v>434</v>
      </c>
      <c r="H16" s="3" t="s">
        <v>435</v>
      </c>
      <c r="I16" s="4" t="s">
        <v>421</v>
      </c>
      <c r="J16" s="3" t="s">
        <v>436</v>
      </c>
      <c r="K16" s="3" t="s">
        <v>14</v>
      </c>
    </row>
    <row r="17" customFormat="false" ht="54" hidden="false" customHeight="true" outlineLevel="0" collapsed="false">
      <c r="A17" s="3" t="s">
        <v>437</v>
      </c>
      <c r="B17" s="3" t="s">
        <v>438</v>
      </c>
      <c r="C17" s="3" t="s">
        <v>439</v>
      </c>
      <c r="D17" s="3" t="s">
        <v>280</v>
      </c>
      <c r="E17" s="3" t="s">
        <v>262</v>
      </c>
      <c r="F17" s="3" t="s">
        <v>281</v>
      </c>
      <c r="G17" s="3" t="s">
        <v>440</v>
      </c>
      <c r="H17" s="3" t="s">
        <v>441</v>
      </c>
      <c r="I17" s="5" t="s">
        <v>442</v>
      </c>
      <c r="J17" s="3" t="s">
        <v>443</v>
      </c>
      <c r="K17" s="3" t="s">
        <v>14</v>
      </c>
    </row>
    <row r="18" customFormat="false" ht="54" hidden="false" customHeight="true" outlineLevel="0" collapsed="false">
      <c r="A18" s="3" t="s">
        <v>444</v>
      </c>
      <c r="B18" s="3" t="s">
        <v>445</v>
      </c>
      <c r="C18" s="3" t="s">
        <v>446</v>
      </c>
      <c r="D18" s="3" t="s">
        <v>288</v>
      </c>
      <c r="E18" s="3" t="s">
        <v>262</v>
      </c>
      <c r="F18" s="3" t="s">
        <v>281</v>
      </c>
      <c r="G18" s="3" t="s">
        <v>447</v>
      </c>
      <c r="H18" s="3" t="s">
        <v>448</v>
      </c>
      <c r="I18" s="5" t="s">
        <v>442</v>
      </c>
      <c r="J18" s="3" t="s">
        <v>449</v>
      </c>
      <c r="K18" s="3" t="s">
        <v>14</v>
      </c>
    </row>
    <row r="19" customFormat="false" ht="54" hidden="false" customHeight="true" outlineLevel="0" collapsed="false">
      <c r="A19" s="3" t="s">
        <v>450</v>
      </c>
      <c r="B19" s="3" t="s">
        <v>451</v>
      </c>
      <c r="C19" s="3" t="s">
        <v>452</v>
      </c>
      <c r="D19" s="3" t="s">
        <v>280</v>
      </c>
      <c r="E19" s="3" t="s">
        <v>297</v>
      </c>
      <c r="F19" s="3" t="s">
        <v>281</v>
      </c>
      <c r="G19" s="3" t="s">
        <v>453</v>
      </c>
      <c r="H19" s="3" t="s">
        <v>454</v>
      </c>
      <c r="I19" s="5" t="s">
        <v>442</v>
      </c>
      <c r="J19" s="3" t="s">
        <v>455</v>
      </c>
      <c r="K19" s="3" t="s">
        <v>14</v>
      </c>
    </row>
    <row r="20" customFormat="false" ht="54" hidden="false" customHeight="true" outlineLevel="0" collapsed="false">
      <c r="A20" s="3" t="s">
        <v>456</v>
      </c>
      <c r="B20" s="3" t="s">
        <v>457</v>
      </c>
      <c r="C20" s="3" t="s">
        <v>458</v>
      </c>
      <c r="D20" s="3" t="s">
        <v>212</v>
      </c>
      <c r="E20" s="3" t="s">
        <v>305</v>
      </c>
      <c r="F20" s="3" t="s">
        <v>281</v>
      </c>
      <c r="G20" s="3" t="s">
        <v>459</v>
      </c>
      <c r="H20" s="3" t="s">
        <v>460</v>
      </c>
      <c r="I20" s="5" t="s">
        <v>442</v>
      </c>
      <c r="J20" s="3" t="s">
        <v>461</v>
      </c>
      <c r="K20" s="3" t="s">
        <v>14</v>
      </c>
    </row>
    <row r="21" customFormat="false" ht="54" hidden="false" customHeight="true" outlineLevel="0" collapsed="false">
      <c r="A21" s="3" t="s">
        <v>462</v>
      </c>
      <c r="B21" s="3" t="s">
        <v>463</v>
      </c>
      <c r="C21" s="3" t="s">
        <v>464</v>
      </c>
      <c r="D21" s="3" t="s">
        <v>117</v>
      </c>
      <c r="E21" s="3" t="s">
        <v>43</v>
      </c>
      <c r="F21" s="3" t="s">
        <v>465</v>
      </c>
      <c r="G21" s="3" t="s">
        <v>466</v>
      </c>
      <c r="H21" s="3" t="s">
        <v>467</v>
      </c>
      <c r="I21" s="5" t="s">
        <v>468</v>
      </c>
      <c r="J21" s="3" t="s">
        <v>469</v>
      </c>
      <c r="K21" s="3" t="s">
        <v>14</v>
      </c>
    </row>
  </sheetData>
  <autoFilter ref="A1:K21"/>
  <printOptions headings="false" gridLines="false" gridLinesSet="true" horizontalCentered="false" verticalCentered="false"/>
  <pageMargins left="0.25" right="0.25" top="0.5" bottom="0.5" header="0.2" footer="0.2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&amp;C&amp;"Calibri,Bold"Action Ledger&amp;RControlled company record</oddHeader>
    <oddFooter>&amp;LPrinted copies are uncontrolled&amp;RPage &amp;P of &amp;N</oddFooter>
  </headerFooter>
  <drawing r:id="rId1"/>
  <tableParts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7"/>
    <col collapsed="false" customWidth="true" hidden="false" outlineLevel="0" max="2" min="2" style="1" width="115"/>
  </cols>
  <sheetData>
    <row r="1" customFormat="false" ht="15" hidden="false" customHeight="true" outlineLevel="0" collapsed="false">
      <c r="A1" s="2" t="s">
        <v>470</v>
      </c>
      <c r="B1" s="2" t="s">
        <v>471</v>
      </c>
    </row>
    <row r="2" customFormat="false" ht="45" hidden="false" customHeight="true" outlineLevel="0" collapsed="false">
      <c r="A2" s="3" t="s">
        <v>472</v>
      </c>
      <c r="B2" s="4" t="s">
        <v>473</v>
      </c>
    </row>
    <row r="3" customFormat="false" ht="45" hidden="false" customHeight="true" outlineLevel="0" collapsed="false">
      <c r="A3" s="3" t="s">
        <v>474</v>
      </c>
      <c r="B3" s="3" t="s">
        <v>8</v>
      </c>
    </row>
    <row r="4" customFormat="false" ht="45" hidden="false" customHeight="true" outlineLevel="0" collapsed="false">
      <c r="A4" s="3" t="s">
        <v>475</v>
      </c>
      <c r="B4" s="3" t="s">
        <v>14</v>
      </c>
    </row>
    <row r="5" customFormat="false" ht="45" hidden="false" customHeight="true" outlineLevel="0" collapsed="false">
      <c r="A5" s="3" t="s">
        <v>476</v>
      </c>
      <c r="B5" s="3" t="s">
        <v>477</v>
      </c>
    </row>
    <row r="6" customFormat="false" ht="45" hidden="false" customHeight="true" outlineLevel="0" collapsed="false">
      <c r="A6" s="3" t="s">
        <v>478</v>
      </c>
      <c r="B6" s="3" t="s">
        <v>479</v>
      </c>
    </row>
    <row r="7" customFormat="false" ht="45" hidden="false" customHeight="true" outlineLevel="0" collapsed="false">
      <c r="A7" s="3" t="s">
        <v>480</v>
      </c>
      <c r="B7" s="3" t="s">
        <v>481</v>
      </c>
    </row>
    <row r="8" customFormat="false" ht="45" hidden="false" customHeight="true" outlineLevel="0" collapsed="false">
      <c r="A8" s="3" t="s">
        <v>114</v>
      </c>
      <c r="B8" s="3" t="s">
        <v>482</v>
      </c>
    </row>
    <row r="9" customFormat="false" ht="45" hidden="false" customHeight="true" outlineLevel="0" collapsed="false">
      <c r="A9" s="3" t="s">
        <v>483</v>
      </c>
      <c r="B9" s="3" t="s">
        <v>484</v>
      </c>
    </row>
    <row r="10" customFormat="false" ht="45" hidden="false" customHeight="true" outlineLevel="0" collapsed="false">
      <c r="A10" s="3" t="s">
        <v>485</v>
      </c>
      <c r="B10" s="3" t="s">
        <v>486</v>
      </c>
    </row>
    <row r="11" customFormat="false" ht="45" hidden="false" customHeight="true" outlineLevel="0" collapsed="false">
      <c r="A11" s="3" t="s">
        <v>487</v>
      </c>
      <c r="B11" s="3" t="s">
        <v>488</v>
      </c>
    </row>
    <row r="12" customFormat="false" ht="45" hidden="false" customHeight="true" outlineLevel="0" collapsed="false">
      <c r="A12" s="3" t="s">
        <v>23</v>
      </c>
      <c r="B12" s="3" t="s">
        <v>489</v>
      </c>
    </row>
    <row r="13" customFormat="false" ht="45" hidden="false" customHeight="true" outlineLevel="0" collapsed="false">
      <c r="A13" s="3" t="s">
        <v>490</v>
      </c>
      <c r="B13" s="3" t="s">
        <v>491</v>
      </c>
    </row>
  </sheetData>
  <autoFilter ref="A1:B13"/>
  <printOptions headings="false" gridLines="false" gridLinesSet="true" horizontalCentered="false" verticalCentered="false"/>
  <pageMargins left="0.25" right="0.25" top="0.5" bottom="0.5" header="0.2" footer="0.2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&amp;C&amp;"Calibri,Bold"QC Disposition&amp;RControlled company record</oddHeader>
    <oddFooter>&amp;LPrinted copies are uncontrolled&amp;RPage &amp;P of &amp;N</oddFooter>
  </headerFooter>
  <drawing r:id="rId2"/>
  <legacyDrawing r:id="rId3"/>
  <tableParts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2027-01-01T00:00:00Z</dcterms:created>
  <dc:creator>Controlled company-world builder</dc:creator>
  <dc:description/>
  <dc:language>en-US</dc:language>
  <cp:lastModifiedBy>Viktor Takacs</cp:lastModifiedBy>
  <dcterms:modified xsi:type="dcterms:W3CDTF">2027-02-08T09:00:00Z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